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Угрюмова В В\Рейтинг\Потребительская оценка\2020\Результаты ОУ\"/>
    </mc:Choice>
  </mc:AlternateContent>
  <bookViews>
    <workbookView xWindow="240" yWindow="45" windowWidth="18015" windowHeight="1042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H59" i="2" l="1"/>
  <c r="H58" i="2"/>
  <c r="H57" i="2"/>
  <c r="G59" i="2"/>
  <c r="G58" i="2"/>
  <c r="G57" i="2"/>
  <c r="E59" i="2"/>
  <c r="E58" i="2"/>
  <c r="E57" i="2"/>
  <c r="H52" i="2"/>
  <c r="H51" i="2"/>
  <c r="H50" i="2"/>
  <c r="H49" i="2"/>
  <c r="G52" i="2"/>
  <c r="G51" i="2"/>
  <c r="G50" i="2"/>
  <c r="G49" i="2"/>
  <c r="E52" i="2"/>
  <c r="E51" i="2"/>
  <c r="E50" i="2"/>
  <c r="E49" i="2"/>
  <c r="H10" i="2" l="1"/>
  <c r="E10" i="2"/>
  <c r="D14" i="2" l="1"/>
  <c r="E67" i="2" l="1"/>
  <c r="H65" i="2"/>
  <c r="G69" i="2"/>
  <c r="G68" i="2"/>
  <c r="G67" i="2"/>
  <c r="G66" i="2"/>
  <c r="G65" i="2"/>
  <c r="E69" i="2"/>
  <c r="E68" i="2"/>
  <c r="E66" i="2"/>
  <c r="E65" i="2"/>
  <c r="H69" i="2"/>
  <c r="H68" i="2"/>
  <c r="H67" i="2"/>
  <c r="H66" i="2"/>
  <c r="D7" i="2"/>
  <c r="D3" i="2"/>
  <c r="H84" i="2"/>
  <c r="H83" i="2"/>
  <c r="H82" i="2"/>
  <c r="H81" i="2"/>
  <c r="H80" i="2"/>
  <c r="H79" i="2"/>
  <c r="H78" i="2"/>
  <c r="I78" i="2" s="1"/>
  <c r="H77" i="2"/>
  <c r="G84" i="2"/>
  <c r="G83" i="2"/>
  <c r="G82" i="2"/>
  <c r="G81" i="2"/>
  <c r="G80" i="2"/>
  <c r="G79" i="2"/>
  <c r="G78" i="2"/>
  <c r="G77" i="2"/>
  <c r="E84" i="2"/>
  <c r="E83" i="2"/>
  <c r="E82" i="2"/>
  <c r="E81" i="2"/>
  <c r="E80" i="2"/>
  <c r="E79" i="2"/>
  <c r="E77" i="2"/>
  <c r="E78" i="2"/>
  <c r="I81" i="2" l="1"/>
  <c r="I68" i="2"/>
  <c r="I80" i="2"/>
  <c r="I57" i="2"/>
  <c r="I59" i="2"/>
  <c r="I52" i="2"/>
  <c r="I58" i="2"/>
  <c r="I50" i="2"/>
  <c r="I49" i="2"/>
  <c r="I51" i="2"/>
  <c r="I67" i="2"/>
  <c r="I65" i="2"/>
  <c r="I69" i="2"/>
  <c r="I79" i="2"/>
  <c r="I66" i="2"/>
  <c r="I84" i="2"/>
  <c r="I82" i="2"/>
  <c r="I83" i="2"/>
  <c r="I77" i="2"/>
  <c r="D15" i="2" l="1"/>
  <c r="E15" i="2" s="1"/>
  <c r="D16" i="2"/>
  <c r="D17" i="2"/>
  <c r="D18" i="2"/>
  <c r="E18" i="2" s="1"/>
  <c r="D19" i="2"/>
  <c r="E19" i="2" s="1"/>
  <c r="D20" i="2"/>
  <c r="D21" i="2"/>
  <c r="E21" i="2" s="1"/>
  <c r="D22" i="2"/>
  <c r="E22" i="2" s="1"/>
  <c r="D23" i="2"/>
  <c r="E23" i="2" s="1"/>
  <c r="D24" i="2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D37" i="2"/>
  <c r="E37" i="2" s="1"/>
  <c r="D38" i="2"/>
  <c r="E38" i="2" s="1"/>
  <c r="D39" i="2"/>
  <c r="G7" i="2"/>
  <c r="E14" i="2"/>
  <c r="G14" i="2"/>
  <c r="I14" i="2"/>
  <c r="G15" i="2"/>
  <c r="I15" i="2"/>
  <c r="E16" i="2"/>
  <c r="G16" i="2"/>
  <c r="I16" i="2"/>
  <c r="E17" i="2"/>
  <c r="G17" i="2"/>
  <c r="I17" i="2"/>
  <c r="G18" i="2"/>
  <c r="I18" i="2"/>
  <c r="G19" i="2"/>
  <c r="I19" i="2"/>
  <c r="E20" i="2"/>
  <c r="G20" i="2"/>
  <c r="I20" i="2"/>
  <c r="G21" i="2"/>
  <c r="I21" i="2"/>
  <c r="G22" i="2"/>
  <c r="I22" i="2"/>
  <c r="G23" i="2"/>
  <c r="I23" i="2"/>
  <c r="E24" i="2"/>
  <c r="G24" i="2"/>
  <c r="I24" i="2"/>
  <c r="G25" i="2"/>
  <c r="I25" i="2"/>
  <c r="G26" i="2"/>
  <c r="I26" i="2"/>
  <c r="G27" i="2"/>
  <c r="I27" i="2"/>
  <c r="G28" i="2"/>
  <c r="I28" i="2"/>
  <c r="G29" i="2"/>
  <c r="I29" i="2"/>
  <c r="G30" i="2"/>
  <c r="I30" i="2"/>
  <c r="G31" i="2"/>
  <c r="I31" i="2"/>
  <c r="G32" i="2"/>
  <c r="I32" i="2"/>
  <c r="G33" i="2"/>
  <c r="I33" i="2"/>
  <c r="G34" i="2"/>
  <c r="I34" i="2"/>
  <c r="G35" i="2"/>
  <c r="I35" i="2"/>
  <c r="G36" i="2"/>
  <c r="I36" i="2"/>
  <c r="G37" i="2"/>
  <c r="I37" i="2"/>
  <c r="G38" i="2"/>
  <c r="I38" i="2"/>
  <c r="G39" i="2"/>
  <c r="I39" i="2"/>
  <c r="D40" i="2"/>
  <c r="E40" i="2" s="1"/>
  <c r="G40" i="2"/>
  <c r="I40" i="2"/>
  <c r="D41" i="2"/>
  <c r="G41" i="2"/>
  <c r="I41" i="2"/>
  <c r="D42" i="2"/>
  <c r="E42" i="2" s="1"/>
  <c r="G42" i="2"/>
  <c r="I42" i="2"/>
  <c r="J33" i="2" l="1"/>
  <c r="L33" i="2" s="1"/>
  <c r="J29" i="2"/>
  <c r="L29" i="2" s="1"/>
  <c r="E36" i="2"/>
  <c r="J22" i="2"/>
  <c r="L22" i="2" s="1"/>
  <c r="E41" i="2"/>
  <c r="J41" i="2"/>
  <c r="J25" i="2"/>
  <c r="L25" i="2" s="1"/>
  <c r="J14" i="2"/>
  <c r="L14" i="2" s="1"/>
  <c r="J18" i="2"/>
  <c r="L18" i="2" s="1"/>
  <c r="J37" i="2"/>
  <c r="L37" i="2" s="1"/>
  <c r="E39" i="2"/>
  <c r="L41" i="2" l="1"/>
  <c r="J43" i="2"/>
  <c r="L43" i="2" s="1"/>
</calcChain>
</file>

<file path=xl/sharedStrings.xml><?xml version="1.0" encoding="utf-8"?>
<sst xmlns="http://schemas.openxmlformats.org/spreadsheetml/2006/main" count="132" uniqueCount="69">
  <si>
    <t>колич.</t>
  </si>
  <si>
    <t>%</t>
  </si>
  <si>
    <t>Удовлетворены полностью</t>
  </si>
  <si>
    <t>Не удовлетворены по 1-2 предметам*</t>
  </si>
  <si>
    <t>Не удовлетворены по большинству предметов</t>
  </si>
  <si>
    <t>Не удовлетворены полностью</t>
  </si>
  <si>
    <t>Высокий</t>
  </si>
  <si>
    <t>Выше среднего</t>
  </si>
  <si>
    <t>Средний</t>
  </si>
  <si>
    <t>Низкий</t>
  </si>
  <si>
    <t>Да</t>
  </si>
  <si>
    <t>Нет</t>
  </si>
  <si>
    <t xml:space="preserve"> *Примечания:</t>
  </si>
  <si>
    <t>Всего</t>
  </si>
  <si>
    <t>1. Большой объем домашнего задания</t>
  </si>
  <si>
    <t>2. Завышенные требования учителей по отдельным предметам</t>
  </si>
  <si>
    <t>3. Низкое качество преподавания по отдельным предметам</t>
  </si>
  <si>
    <t>4. Проблемы взаимоотношений в коллективе сверстников</t>
  </si>
  <si>
    <t>5. Низкий уровень организации процесса обучения в актированные дни</t>
  </si>
  <si>
    <t>6. Низкое качество организации питания</t>
  </si>
  <si>
    <t>7. Организация воспитательных мероприятий на низком уровне</t>
  </si>
  <si>
    <t>8. Отсутствие индивидуального подхода в обучении</t>
  </si>
  <si>
    <t xml:space="preserve">Да </t>
  </si>
  <si>
    <t>Работа по данному направлению не проводится</t>
  </si>
  <si>
    <t>Всего обучающихся 11-кл, родителей  11-х классов:</t>
  </si>
  <si>
    <t xml:space="preserve">В том числе: </t>
  </si>
  <si>
    <t>родителей 11кл.</t>
  </si>
  <si>
    <t xml:space="preserve">всего </t>
  </si>
  <si>
    <t xml:space="preserve">в том числе: </t>
  </si>
  <si>
    <t>ВОПРОС   АНКЕТЫ:</t>
  </si>
  <si>
    <t>ВАРИАНТЫ ОТВЕТОВ:</t>
  </si>
  <si>
    <t>в том числе</t>
  </si>
  <si>
    <t>обуч-ся</t>
  </si>
  <si>
    <t>родители</t>
  </si>
  <si>
    <t>Обучающиеся 11 классов</t>
  </si>
  <si>
    <t>Участвовали в анкетировании:</t>
  </si>
  <si>
    <t>обучающиеся 11кл.</t>
  </si>
  <si>
    <t>Родители    11 классов</t>
  </si>
  <si>
    <t>Пожелания, рекомендации:</t>
  </si>
  <si>
    <t>Другое:</t>
  </si>
  <si>
    <t>% участников анкети-рования, положитель-но оценивших работу  МБОУ по данному направле-нию</t>
  </si>
  <si>
    <t>Потребительская оценка деятельности МБОУ             (по пятибалльной шкале)</t>
  </si>
  <si>
    <t>1. Новости</t>
  </si>
  <si>
    <t>2. Домашнее задание</t>
  </si>
  <si>
    <t>5. Не пользуюсь сайтом</t>
  </si>
  <si>
    <t xml:space="preserve">Результаты мониторинга потребительской оценки качества образовательных услуг по итогам 2019-2020 учебного года </t>
  </si>
  <si>
    <t xml:space="preserve">1. Удовлетворены ли вы качеством преподавания учебных предметов в общеобразовательном учреждении </t>
  </si>
  <si>
    <t>2. Оцените уровень профессионального мастерства педагогического коллектива в общеобразовательном учреждении</t>
  </si>
  <si>
    <t xml:space="preserve">3. Помогает ли вам организованная в общеобразовательном учреждении работа  в профессиональном самоопределении </t>
  </si>
  <si>
    <t>4. Оцените уровень работы общеобразовательного учреждения по сохранению и укреплению здоровья обучающихся</t>
  </si>
  <si>
    <t xml:space="preserve">5. Оцените уровень созданных условий, обеспечивающий безопасность в общеобразовательном учреждении </t>
  </si>
  <si>
    <t>6. Оцените уровень созданных условий,  в общеобразовательном учреждении, для  развития способностей, интересов во внеурочное время</t>
  </si>
  <si>
    <t>7. Оцените уровень оснащенности кабинетов общеобразовательного учреждения</t>
  </si>
  <si>
    <t>8. Порекомендовали бы Вы своим друзьям (родственникам) обучаться в данном общеобразовательном учреждении</t>
  </si>
  <si>
    <t>3. Основные сведения об образовательном учреждении</t>
  </si>
  <si>
    <t>4. Другое</t>
  </si>
  <si>
    <t>9. Пользуетесь ли Вы "Электронным дневником" или "Электронным журналом"</t>
  </si>
  <si>
    <t>1. Да</t>
  </si>
  <si>
    <t>2. Нет</t>
  </si>
  <si>
    <t>3. Не знаю о его существовании</t>
  </si>
  <si>
    <t>4. Зарегистрирован, но не использую</t>
  </si>
  <si>
    <t>Родители 11 классов</t>
  </si>
  <si>
    <t>кол.</t>
  </si>
  <si>
    <t>10. Пользуетесь ли Вы официальным сайтом общеобразовательного учреждения</t>
  </si>
  <si>
    <t>12. С какими проблемами Вам пришлось столкнуться при обучении в общеобразовательном учреждении</t>
  </si>
  <si>
    <t xml:space="preserve">11. Информация какого раздела на официальном сайте общеобразовательного учреждения для вас полезна и интересна </t>
  </si>
  <si>
    <t>МБОУ "СШ № 39"</t>
  </si>
  <si>
    <t>отсутствие медицинского работника в общеобразовательном учреждении</t>
  </si>
  <si>
    <t>математика-1, английский язык-1, физика-5, рус.яз-2, география-1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</si>
</sst>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1" xfId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164" fontId="1" fillId="0" borderId="1" xfId="1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 vertical="top" wrapText="1"/>
    </xf>
    <xf numFmtId="0" fontId="0" fillId="0" borderId="0" xfId="0" applyBorder="1"/>
    <xf numFmtId="0" fontId="1" fillId="2" borderId="6" xfId="1" applyFill="1" applyBorder="1" applyAlignment="1">
      <alignment horizontal="left" vertical="top" wrapText="1"/>
    </xf>
    <xf numFmtId="0" fontId="1" fillId="2" borderId="7" xfId="1" applyFill="1" applyBorder="1" applyAlignment="1">
      <alignment horizontal="left" vertical="top" wrapText="1"/>
    </xf>
    <xf numFmtId="0" fontId="1" fillId="2" borderId="8" xfId="1" applyFill="1" applyBorder="1" applyAlignment="1">
      <alignment horizontal="left" vertical="top" wrapText="1"/>
    </xf>
    <xf numFmtId="0" fontId="1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/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1" fillId="0" borderId="0" xfId="1" applyNumberForma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2" borderId="19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left" vertical="center" wrapText="1"/>
    </xf>
    <xf numFmtId="0" fontId="1" fillId="0" borderId="16" xfId="1" applyBorder="1" applyAlignment="1">
      <alignment horizontal="center" vertical="top" wrapText="1"/>
    </xf>
    <xf numFmtId="0" fontId="1" fillId="0" borderId="17" xfId="1" applyBorder="1" applyAlignment="1">
      <alignment horizontal="center" vertical="top" wrapText="1"/>
    </xf>
    <xf numFmtId="0" fontId="1" fillId="0" borderId="7" xfId="1" applyBorder="1" applyAlignment="1">
      <alignment horizontal="center" vertical="top" wrapText="1"/>
    </xf>
    <xf numFmtId="0" fontId="1" fillId="0" borderId="1" xfId="1" applyBorder="1" applyAlignment="1">
      <alignment horizontal="left" vertical="top" wrapText="1"/>
    </xf>
    <xf numFmtId="164" fontId="2" fillId="0" borderId="25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top" wrapText="1"/>
    </xf>
    <xf numFmtId="164" fontId="2" fillId="0" borderId="28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31" xfId="0" applyNumberFormat="1" applyFont="1" applyBorder="1" applyAlignment="1">
      <alignment horizontal="center" vertical="top" wrapText="1"/>
    </xf>
    <xf numFmtId="0" fontId="2" fillId="2" borderId="21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0" fontId="2" fillId="2" borderId="32" xfId="1" applyFont="1" applyFill="1" applyBorder="1" applyAlignment="1">
      <alignment horizontal="left" vertical="center" wrapText="1"/>
    </xf>
    <xf numFmtId="0" fontId="1" fillId="2" borderId="29" xfId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left" vertical="center" wrapText="1"/>
    </xf>
    <xf numFmtId="0" fontId="1" fillId="2" borderId="34" xfId="1" applyFill="1" applyBorder="1" applyAlignment="1">
      <alignment horizontal="left" vertical="center" wrapText="1"/>
    </xf>
    <xf numFmtId="0" fontId="1" fillId="2" borderId="35" xfId="1" applyFill="1" applyBorder="1" applyAlignment="1">
      <alignment horizontal="left" vertical="center" wrapText="1"/>
    </xf>
    <xf numFmtId="0" fontId="1" fillId="2" borderId="30" xfId="1" applyFill="1" applyBorder="1" applyAlignment="1">
      <alignment horizontal="left" vertical="center" wrapText="1"/>
    </xf>
    <xf numFmtId="0" fontId="1" fillId="2" borderId="36" xfId="1" applyFill="1" applyBorder="1" applyAlignment="1">
      <alignment horizontal="left" vertical="center" wrapText="1"/>
    </xf>
    <xf numFmtId="0" fontId="1" fillId="2" borderId="31" xfId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35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top" wrapText="1"/>
    </xf>
    <xf numFmtId="0" fontId="2" fillId="0" borderId="17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9"/>
  <sheetViews>
    <sheetView tabSelected="1" topLeftCell="A7" workbookViewId="0">
      <selection activeCell="V24" sqref="V24"/>
    </sheetView>
  </sheetViews>
  <sheetFormatPr defaultRowHeight="15" x14ac:dyDescent="0.25"/>
  <cols>
    <col min="1" max="1" width="16.5703125" customWidth="1"/>
    <col min="2" max="2" width="27.85546875" customWidth="1"/>
    <col min="3" max="3" width="44.5703125" customWidth="1"/>
    <col min="4" max="4" width="6.42578125" customWidth="1"/>
    <col min="5" max="5" width="7.5703125" customWidth="1"/>
    <col min="6" max="6" width="7.28515625" customWidth="1"/>
    <col min="7" max="8" width="6.85546875" customWidth="1"/>
    <col min="9" max="9" width="9.28515625" customWidth="1"/>
    <col min="10" max="10" width="6.85546875" customWidth="1"/>
    <col min="11" max="11" width="6.28515625" customWidth="1"/>
    <col min="12" max="12" width="6.42578125" customWidth="1"/>
    <col min="13" max="13" width="6.7109375" customWidth="1"/>
  </cols>
  <sheetData>
    <row r="1" spans="1:46" ht="27" customHeight="1" x14ac:dyDescent="0.25">
      <c r="A1" s="116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7"/>
      <c r="N1" s="5"/>
      <c r="O1" s="6"/>
      <c r="P1" s="6"/>
      <c r="Q1" s="5"/>
      <c r="R1" s="5"/>
      <c r="S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2.75" customHeight="1" x14ac:dyDescent="0.25">
      <c r="A2" s="118" t="s">
        <v>66</v>
      </c>
      <c r="B2" s="118"/>
      <c r="C2" s="118"/>
      <c r="D2" s="118"/>
      <c r="E2" s="118"/>
      <c r="F2" s="118"/>
      <c r="G2" s="118"/>
      <c r="H2" s="118"/>
      <c r="I2" s="118"/>
      <c r="J2" s="119" t="s">
        <v>40</v>
      </c>
      <c r="K2" s="120"/>
      <c r="L2" s="102" t="s">
        <v>41</v>
      </c>
      <c r="M2" s="123"/>
      <c r="N2" s="8"/>
      <c r="O2" s="8"/>
      <c r="P2" s="8"/>
      <c r="Q2" s="8"/>
      <c r="R2" s="8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3.5" customHeight="1" x14ac:dyDescent="0.25">
      <c r="A3" s="125" t="s">
        <v>24</v>
      </c>
      <c r="B3" s="126"/>
      <c r="C3" s="127"/>
      <c r="D3" s="104">
        <f>D5+G5</f>
        <v>42</v>
      </c>
      <c r="E3" s="104"/>
      <c r="F3" s="104"/>
      <c r="G3" s="104"/>
      <c r="H3" s="104"/>
      <c r="I3" s="104"/>
      <c r="J3" s="121"/>
      <c r="K3" s="122"/>
      <c r="L3" s="123"/>
      <c r="M3" s="123"/>
      <c r="N3" s="8"/>
      <c r="O3" s="8"/>
      <c r="P3" s="8"/>
      <c r="Q3" s="8"/>
      <c r="R3" s="8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5.75" customHeight="1" x14ac:dyDescent="0.25">
      <c r="A4" s="106" t="s">
        <v>25</v>
      </c>
      <c r="B4" s="107"/>
      <c r="C4" s="108"/>
      <c r="D4" s="104" t="s">
        <v>36</v>
      </c>
      <c r="E4" s="104"/>
      <c r="F4" s="104"/>
      <c r="G4" s="104" t="s">
        <v>26</v>
      </c>
      <c r="H4" s="104"/>
      <c r="I4" s="104"/>
      <c r="J4" s="121"/>
      <c r="K4" s="122"/>
      <c r="L4" s="123"/>
      <c r="M4" s="123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x14ac:dyDescent="0.25">
      <c r="A5" s="112"/>
      <c r="B5" s="113"/>
      <c r="C5" s="114"/>
      <c r="D5" s="104">
        <v>21</v>
      </c>
      <c r="E5" s="104"/>
      <c r="F5" s="104"/>
      <c r="G5" s="128">
        <v>21</v>
      </c>
      <c r="H5" s="128"/>
      <c r="I5" s="128"/>
      <c r="J5" s="121"/>
      <c r="K5" s="122"/>
      <c r="L5" s="123"/>
      <c r="M5" s="123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5" customHeight="1" x14ac:dyDescent="0.25">
      <c r="A6" s="106" t="s">
        <v>35</v>
      </c>
      <c r="B6" s="107"/>
      <c r="C6" s="108"/>
      <c r="D6" s="129" t="s">
        <v>27</v>
      </c>
      <c r="E6" s="129"/>
      <c r="F6" s="129"/>
      <c r="G6" s="130" t="s">
        <v>1</v>
      </c>
      <c r="H6" s="130"/>
      <c r="I6" s="130"/>
      <c r="J6" s="121"/>
      <c r="K6" s="122"/>
      <c r="L6" s="123"/>
      <c r="M6" s="123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x14ac:dyDescent="0.25">
      <c r="A7" s="112"/>
      <c r="B7" s="113"/>
      <c r="C7" s="114"/>
      <c r="D7" s="104">
        <f>D10+G10</f>
        <v>38</v>
      </c>
      <c r="E7" s="104"/>
      <c r="F7" s="104"/>
      <c r="G7" s="131">
        <f>D7/D3</f>
        <v>0.90476190476190477</v>
      </c>
      <c r="H7" s="131"/>
      <c r="I7" s="131"/>
      <c r="J7" s="121"/>
      <c r="K7" s="122"/>
      <c r="L7" s="123"/>
      <c r="M7" s="123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x14ac:dyDescent="0.25">
      <c r="A8" s="106" t="s">
        <v>28</v>
      </c>
      <c r="B8" s="107"/>
      <c r="C8" s="108"/>
      <c r="D8" s="104" t="s">
        <v>36</v>
      </c>
      <c r="E8" s="104"/>
      <c r="F8" s="104"/>
      <c r="G8" s="104" t="s">
        <v>26</v>
      </c>
      <c r="H8" s="104"/>
      <c r="I8" s="104"/>
      <c r="J8" s="121"/>
      <c r="K8" s="122"/>
      <c r="L8" s="123"/>
      <c r="M8" s="123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 customHeight="1" x14ac:dyDescent="0.25">
      <c r="A9" s="109"/>
      <c r="B9" s="110"/>
      <c r="C9" s="111"/>
      <c r="D9" s="10" t="s">
        <v>0</v>
      </c>
      <c r="E9" s="105" t="s">
        <v>1</v>
      </c>
      <c r="F9" s="105"/>
      <c r="G9" s="10" t="s">
        <v>0</v>
      </c>
      <c r="H9" s="105" t="s">
        <v>1</v>
      </c>
      <c r="I9" s="105"/>
      <c r="J9" s="121"/>
      <c r="K9" s="122"/>
      <c r="L9" s="123"/>
      <c r="M9" s="123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x14ac:dyDescent="0.25">
      <c r="A10" s="112"/>
      <c r="B10" s="113"/>
      <c r="C10" s="114"/>
      <c r="D10" s="4">
        <v>17</v>
      </c>
      <c r="E10" s="115">
        <f>D10/D5</f>
        <v>0.80952380952380953</v>
      </c>
      <c r="F10" s="115"/>
      <c r="G10" s="9">
        <v>21</v>
      </c>
      <c r="H10" s="115">
        <f>G10/G5</f>
        <v>1</v>
      </c>
      <c r="I10" s="115"/>
      <c r="J10" s="121"/>
      <c r="K10" s="122"/>
      <c r="L10" s="123"/>
      <c r="M10" s="123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5" customHeight="1" x14ac:dyDescent="0.25">
      <c r="A11" s="102" t="s">
        <v>29</v>
      </c>
      <c r="B11" s="102"/>
      <c r="C11" s="102" t="s">
        <v>30</v>
      </c>
      <c r="D11" s="104" t="s">
        <v>27</v>
      </c>
      <c r="E11" s="104"/>
      <c r="F11" s="105" t="s">
        <v>31</v>
      </c>
      <c r="G11" s="105"/>
      <c r="H11" s="105"/>
      <c r="I11" s="105"/>
      <c r="J11" s="121"/>
      <c r="K11" s="122"/>
      <c r="L11" s="123"/>
      <c r="M11" s="123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5" customHeight="1" x14ac:dyDescent="0.25">
      <c r="A12" s="102"/>
      <c r="B12" s="102"/>
      <c r="C12" s="102"/>
      <c r="D12" s="104"/>
      <c r="E12" s="104"/>
      <c r="F12" s="104" t="s">
        <v>32</v>
      </c>
      <c r="G12" s="104"/>
      <c r="H12" s="104" t="s">
        <v>33</v>
      </c>
      <c r="I12" s="104"/>
      <c r="J12" s="121"/>
      <c r="K12" s="122"/>
      <c r="L12" s="123"/>
      <c r="M12" s="123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5" customHeight="1" thickBot="1" x14ac:dyDescent="0.3">
      <c r="A13" s="103"/>
      <c r="B13" s="103"/>
      <c r="C13" s="103"/>
      <c r="D13" s="11" t="s">
        <v>0</v>
      </c>
      <c r="E13" s="11" t="s">
        <v>1</v>
      </c>
      <c r="F13" s="11" t="s">
        <v>0</v>
      </c>
      <c r="G13" s="11" t="s">
        <v>1</v>
      </c>
      <c r="H13" s="11" t="s">
        <v>0</v>
      </c>
      <c r="I13" s="11" t="s">
        <v>1</v>
      </c>
      <c r="J13" s="121"/>
      <c r="K13" s="122"/>
      <c r="L13" s="124"/>
      <c r="M13" s="124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4" customFormat="1" ht="12.75" customHeight="1" x14ac:dyDescent="0.25">
      <c r="A14" s="77" t="s">
        <v>46</v>
      </c>
      <c r="B14" s="91"/>
      <c r="C14" s="24" t="s">
        <v>2</v>
      </c>
      <c r="D14" s="12">
        <f t="shared" ref="D14:D42" si="0">F14+H14</f>
        <v>26</v>
      </c>
      <c r="E14" s="13">
        <f t="shared" ref="E14:E42" si="1">D14/D$7</f>
        <v>0.68421052631578949</v>
      </c>
      <c r="F14" s="12">
        <v>10</v>
      </c>
      <c r="G14" s="13">
        <f>F14/D$10</f>
        <v>0.58823529411764708</v>
      </c>
      <c r="H14" s="12">
        <v>16</v>
      </c>
      <c r="I14" s="13">
        <f t="shared" ref="I14:I42" si="2">H14/G$10</f>
        <v>0.76190476190476186</v>
      </c>
      <c r="J14" s="63">
        <f>(D14*2+D15*1+D16*0.5+D17*0)/(D14*2+D15*2+D16*2+D17*2)</f>
        <v>0.84210526315789469</v>
      </c>
      <c r="K14" s="64"/>
      <c r="L14" s="67">
        <f>5*J14</f>
        <v>4.2105263157894735</v>
      </c>
      <c r="M14" s="6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2.75" customHeight="1" x14ac:dyDescent="0.25">
      <c r="A15" s="92"/>
      <c r="B15" s="93"/>
      <c r="C15" s="25" t="s">
        <v>3</v>
      </c>
      <c r="D15" s="10">
        <f t="shared" si="0"/>
        <v>12</v>
      </c>
      <c r="E15" s="15">
        <f t="shared" si="1"/>
        <v>0.31578947368421051</v>
      </c>
      <c r="F15" s="10">
        <v>7</v>
      </c>
      <c r="G15" s="15">
        <f t="shared" ref="G15:G42" si="3">F15/D$10</f>
        <v>0.41176470588235292</v>
      </c>
      <c r="H15" s="10">
        <v>5</v>
      </c>
      <c r="I15" s="15">
        <f t="shared" si="2"/>
        <v>0.23809523809523808</v>
      </c>
      <c r="J15" s="73"/>
      <c r="K15" s="74"/>
      <c r="L15" s="75"/>
      <c r="M15" s="76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2.75" customHeight="1" x14ac:dyDescent="0.25">
      <c r="A16" s="92"/>
      <c r="B16" s="93"/>
      <c r="C16" s="25" t="s">
        <v>4</v>
      </c>
      <c r="D16" s="10">
        <f t="shared" si="0"/>
        <v>0</v>
      </c>
      <c r="E16" s="15">
        <f t="shared" si="1"/>
        <v>0</v>
      </c>
      <c r="F16" s="10">
        <v>0</v>
      </c>
      <c r="G16" s="15">
        <f t="shared" si="3"/>
        <v>0</v>
      </c>
      <c r="H16" s="10">
        <v>0</v>
      </c>
      <c r="I16" s="15">
        <f t="shared" si="2"/>
        <v>0</v>
      </c>
      <c r="J16" s="73"/>
      <c r="K16" s="74"/>
      <c r="L16" s="75"/>
      <c r="M16" s="76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5" customHeight="1" thickBot="1" x14ac:dyDescent="0.3">
      <c r="A17" s="94"/>
      <c r="B17" s="95"/>
      <c r="C17" s="26" t="s">
        <v>5</v>
      </c>
      <c r="D17" s="16">
        <f t="shared" si="0"/>
        <v>0</v>
      </c>
      <c r="E17" s="17">
        <f t="shared" si="1"/>
        <v>0</v>
      </c>
      <c r="F17" s="16">
        <v>0</v>
      </c>
      <c r="G17" s="17">
        <f t="shared" si="3"/>
        <v>0</v>
      </c>
      <c r="H17" s="16">
        <v>0</v>
      </c>
      <c r="I17" s="17">
        <f t="shared" si="2"/>
        <v>0</v>
      </c>
      <c r="J17" s="65"/>
      <c r="K17" s="66"/>
      <c r="L17" s="69"/>
      <c r="M17" s="70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2.75" customHeight="1" x14ac:dyDescent="0.25">
      <c r="A18" s="55" t="s">
        <v>47</v>
      </c>
      <c r="B18" s="56"/>
      <c r="C18" s="24" t="s">
        <v>6</v>
      </c>
      <c r="D18" s="12">
        <f t="shared" si="0"/>
        <v>26</v>
      </c>
      <c r="E18" s="13">
        <f t="shared" si="1"/>
        <v>0.68421052631578949</v>
      </c>
      <c r="F18" s="12">
        <v>10</v>
      </c>
      <c r="G18" s="13">
        <f t="shared" si="3"/>
        <v>0.58823529411764708</v>
      </c>
      <c r="H18" s="12">
        <v>16</v>
      </c>
      <c r="I18" s="13">
        <f t="shared" si="2"/>
        <v>0.76190476190476186</v>
      </c>
      <c r="J18" s="63">
        <f>(D18*2+D19*1+D20*0.5+D21*0)/(D18*2+D19*2+D20*2+D21*2)</f>
        <v>0.80263157894736847</v>
      </c>
      <c r="K18" s="64"/>
      <c r="L18" s="67">
        <f>5*J18</f>
        <v>4.0131578947368425</v>
      </c>
      <c r="M18" s="6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2.75" customHeight="1" x14ac:dyDescent="0.25">
      <c r="A19" s="71"/>
      <c r="B19" s="72"/>
      <c r="C19" s="25" t="s">
        <v>7</v>
      </c>
      <c r="D19" s="10">
        <f t="shared" si="0"/>
        <v>6</v>
      </c>
      <c r="E19" s="15">
        <f t="shared" si="1"/>
        <v>0.15789473684210525</v>
      </c>
      <c r="F19" s="10">
        <v>3</v>
      </c>
      <c r="G19" s="15">
        <f t="shared" si="3"/>
        <v>0.17647058823529413</v>
      </c>
      <c r="H19" s="10">
        <v>3</v>
      </c>
      <c r="I19" s="15">
        <f t="shared" si="2"/>
        <v>0.14285714285714285</v>
      </c>
      <c r="J19" s="73"/>
      <c r="K19" s="74"/>
      <c r="L19" s="75"/>
      <c r="M19" s="76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2.75" customHeight="1" x14ac:dyDescent="0.25">
      <c r="A20" s="71"/>
      <c r="B20" s="72"/>
      <c r="C20" s="25" t="s">
        <v>8</v>
      </c>
      <c r="D20" s="10">
        <f t="shared" si="0"/>
        <v>6</v>
      </c>
      <c r="E20" s="15">
        <f t="shared" si="1"/>
        <v>0.15789473684210525</v>
      </c>
      <c r="F20" s="10">
        <v>4</v>
      </c>
      <c r="G20" s="15">
        <f t="shared" si="3"/>
        <v>0.23529411764705882</v>
      </c>
      <c r="H20" s="10">
        <v>2</v>
      </c>
      <c r="I20" s="15">
        <f t="shared" si="2"/>
        <v>9.5238095238095233E-2</v>
      </c>
      <c r="J20" s="73"/>
      <c r="K20" s="74"/>
      <c r="L20" s="75"/>
      <c r="M20" s="76"/>
      <c r="N20" s="8"/>
      <c r="O20" s="8"/>
      <c r="P20" s="8"/>
      <c r="Q20" s="8"/>
      <c r="R20" s="8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2.75" customHeight="1" thickBot="1" x14ac:dyDescent="0.3">
      <c r="A21" s="57"/>
      <c r="B21" s="58"/>
      <c r="C21" s="26" t="s">
        <v>9</v>
      </c>
      <c r="D21" s="16">
        <f t="shared" si="0"/>
        <v>0</v>
      </c>
      <c r="E21" s="17">
        <f t="shared" si="1"/>
        <v>0</v>
      </c>
      <c r="F21" s="16">
        <v>0</v>
      </c>
      <c r="G21" s="17">
        <f t="shared" si="3"/>
        <v>0</v>
      </c>
      <c r="H21" s="16">
        <v>0</v>
      </c>
      <c r="I21" s="17">
        <f t="shared" si="2"/>
        <v>0</v>
      </c>
      <c r="J21" s="65"/>
      <c r="K21" s="66"/>
      <c r="L21" s="69"/>
      <c r="M21" s="70"/>
      <c r="N21" s="8"/>
      <c r="O21" s="8"/>
      <c r="P21" s="8"/>
      <c r="Q21" s="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2.75" customHeight="1" x14ac:dyDescent="0.25">
      <c r="A22" s="96" t="s">
        <v>48</v>
      </c>
      <c r="B22" s="97"/>
      <c r="C22" s="24" t="s">
        <v>22</v>
      </c>
      <c r="D22" s="12">
        <f t="shared" si="0"/>
        <v>31</v>
      </c>
      <c r="E22" s="13">
        <f t="shared" si="1"/>
        <v>0.81578947368421051</v>
      </c>
      <c r="F22" s="12">
        <v>12</v>
      </c>
      <c r="G22" s="13">
        <f t="shared" si="3"/>
        <v>0.70588235294117652</v>
      </c>
      <c r="H22" s="12">
        <v>19</v>
      </c>
      <c r="I22" s="13">
        <f t="shared" si="2"/>
        <v>0.90476190476190477</v>
      </c>
      <c r="J22" s="63">
        <f>(D22*2+D23*1+D24*0)/(D22*2+D23*2+D24*2)</f>
        <v>0.85135135135135132</v>
      </c>
      <c r="K22" s="64"/>
      <c r="L22" s="67">
        <f>5*J22</f>
        <v>4.2567567567567561</v>
      </c>
      <c r="M22" s="68"/>
      <c r="N22" s="8"/>
      <c r="O22" s="8"/>
      <c r="P22" s="8"/>
      <c r="Q22" s="8"/>
      <c r="R22" s="8"/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2.75" customHeight="1" x14ac:dyDescent="0.25">
      <c r="A23" s="98"/>
      <c r="B23" s="99"/>
      <c r="C23" s="25" t="s">
        <v>23</v>
      </c>
      <c r="D23" s="10">
        <f t="shared" si="0"/>
        <v>1</v>
      </c>
      <c r="E23" s="15">
        <f t="shared" si="1"/>
        <v>2.6315789473684209E-2</v>
      </c>
      <c r="F23" s="10">
        <v>1</v>
      </c>
      <c r="G23" s="15">
        <f t="shared" si="3"/>
        <v>5.8823529411764705E-2</v>
      </c>
      <c r="H23" s="10">
        <v>0</v>
      </c>
      <c r="I23" s="15">
        <f t="shared" si="2"/>
        <v>0</v>
      </c>
      <c r="J23" s="73"/>
      <c r="K23" s="74"/>
      <c r="L23" s="75"/>
      <c r="M23" s="76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2.75" customHeight="1" thickBot="1" x14ac:dyDescent="0.3">
      <c r="A24" s="100"/>
      <c r="B24" s="101"/>
      <c r="C24" s="26" t="s">
        <v>11</v>
      </c>
      <c r="D24" s="16">
        <f t="shared" si="0"/>
        <v>5</v>
      </c>
      <c r="E24" s="17">
        <f t="shared" si="1"/>
        <v>0.13157894736842105</v>
      </c>
      <c r="F24" s="16">
        <v>4</v>
      </c>
      <c r="G24" s="17">
        <f t="shared" si="3"/>
        <v>0.23529411764705882</v>
      </c>
      <c r="H24" s="16">
        <v>1</v>
      </c>
      <c r="I24" s="17">
        <f t="shared" si="2"/>
        <v>4.7619047619047616E-2</v>
      </c>
      <c r="J24" s="65"/>
      <c r="K24" s="66"/>
      <c r="L24" s="69"/>
      <c r="M24" s="70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2.75" customHeight="1" x14ac:dyDescent="0.25">
      <c r="A25" s="77" t="s">
        <v>49</v>
      </c>
      <c r="B25" s="91"/>
      <c r="C25" s="24" t="s">
        <v>6</v>
      </c>
      <c r="D25" s="12">
        <f t="shared" si="0"/>
        <v>19</v>
      </c>
      <c r="E25" s="13">
        <f t="shared" si="1"/>
        <v>0.5</v>
      </c>
      <c r="F25" s="12">
        <v>6</v>
      </c>
      <c r="G25" s="13">
        <f t="shared" si="3"/>
        <v>0.35294117647058826</v>
      </c>
      <c r="H25" s="12">
        <v>13</v>
      </c>
      <c r="I25" s="13">
        <f t="shared" si="2"/>
        <v>0.61904761904761907</v>
      </c>
      <c r="J25" s="63">
        <f>(D25*2+D26*1+D27*0.5+D28*0)/(D25*2+D26*2+D27*2+D28*2)</f>
        <v>0.67763157894736847</v>
      </c>
      <c r="K25" s="64"/>
      <c r="L25" s="67">
        <f>5*J25</f>
        <v>3.3881578947368425</v>
      </c>
      <c r="M25" s="6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2.75" customHeight="1" x14ac:dyDescent="0.25">
      <c r="A26" s="92"/>
      <c r="B26" s="93"/>
      <c r="C26" s="25" t="s">
        <v>7</v>
      </c>
      <c r="D26" s="10">
        <f t="shared" si="0"/>
        <v>10</v>
      </c>
      <c r="E26" s="15">
        <f t="shared" si="1"/>
        <v>0.26315789473684209</v>
      </c>
      <c r="F26" s="10">
        <v>6</v>
      </c>
      <c r="G26" s="15">
        <f t="shared" si="3"/>
        <v>0.35294117647058826</v>
      </c>
      <c r="H26" s="10">
        <v>4</v>
      </c>
      <c r="I26" s="15">
        <f t="shared" si="2"/>
        <v>0.19047619047619047</v>
      </c>
      <c r="J26" s="73"/>
      <c r="K26" s="74"/>
      <c r="L26" s="75"/>
      <c r="M26" s="76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2.75" customHeight="1" x14ac:dyDescent="0.25">
      <c r="A27" s="92"/>
      <c r="B27" s="93"/>
      <c r="C27" s="25" t="s">
        <v>8</v>
      </c>
      <c r="D27" s="10">
        <f t="shared" si="0"/>
        <v>7</v>
      </c>
      <c r="E27" s="15">
        <f t="shared" si="1"/>
        <v>0.18421052631578946</v>
      </c>
      <c r="F27" s="10">
        <v>3</v>
      </c>
      <c r="G27" s="15">
        <f t="shared" si="3"/>
        <v>0.17647058823529413</v>
      </c>
      <c r="H27" s="10">
        <v>4</v>
      </c>
      <c r="I27" s="15">
        <f t="shared" si="2"/>
        <v>0.19047619047619047</v>
      </c>
      <c r="J27" s="73"/>
      <c r="K27" s="74"/>
      <c r="L27" s="75"/>
      <c r="M27" s="76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2.75" customHeight="1" thickBot="1" x14ac:dyDescent="0.3">
      <c r="A28" s="94"/>
      <c r="B28" s="95"/>
      <c r="C28" s="26" t="s">
        <v>9</v>
      </c>
      <c r="D28" s="16">
        <f t="shared" si="0"/>
        <v>2</v>
      </c>
      <c r="E28" s="17">
        <f t="shared" si="1"/>
        <v>5.2631578947368418E-2</v>
      </c>
      <c r="F28" s="16">
        <v>2</v>
      </c>
      <c r="G28" s="17">
        <f t="shared" si="3"/>
        <v>0.11764705882352941</v>
      </c>
      <c r="H28" s="16">
        <v>0</v>
      </c>
      <c r="I28" s="17">
        <f t="shared" si="2"/>
        <v>0</v>
      </c>
      <c r="J28" s="65"/>
      <c r="K28" s="66"/>
      <c r="L28" s="69"/>
      <c r="M28" s="70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2.75" customHeight="1" x14ac:dyDescent="0.25">
      <c r="A29" s="77" t="s">
        <v>50</v>
      </c>
      <c r="B29" s="78"/>
      <c r="C29" s="24" t="s">
        <v>6</v>
      </c>
      <c r="D29" s="12">
        <f t="shared" si="0"/>
        <v>18</v>
      </c>
      <c r="E29" s="13">
        <f t="shared" si="1"/>
        <v>0.47368421052631576</v>
      </c>
      <c r="F29" s="12">
        <v>6</v>
      </c>
      <c r="G29" s="13">
        <f t="shared" si="3"/>
        <v>0.35294117647058826</v>
      </c>
      <c r="H29" s="19">
        <v>12</v>
      </c>
      <c r="I29" s="13">
        <f t="shared" si="2"/>
        <v>0.5714285714285714</v>
      </c>
      <c r="J29" s="63">
        <f>(D29*2+D30*1+D31*0.5+D32*0)/(D29*2+D30*2+D31*2+D32*2)</f>
        <v>0.63815789473684215</v>
      </c>
      <c r="K29" s="64"/>
      <c r="L29" s="85">
        <f>5*J29</f>
        <v>3.1907894736842106</v>
      </c>
      <c r="M29" s="86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2.75" customHeight="1" x14ac:dyDescent="0.25">
      <c r="A30" s="79"/>
      <c r="B30" s="80"/>
      <c r="C30" s="25" t="s">
        <v>7</v>
      </c>
      <c r="D30" s="10">
        <f t="shared" si="0"/>
        <v>7</v>
      </c>
      <c r="E30" s="15">
        <f t="shared" si="1"/>
        <v>0.18421052631578946</v>
      </c>
      <c r="F30" s="10">
        <v>2</v>
      </c>
      <c r="G30" s="15">
        <f t="shared" si="3"/>
        <v>0.11764705882352941</v>
      </c>
      <c r="H30" s="18">
        <v>5</v>
      </c>
      <c r="I30" s="15">
        <f t="shared" si="2"/>
        <v>0.23809523809523808</v>
      </c>
      <c r="J30" s="73"/>
      <c r="K30" s="74"/>
      <c r="L30" s="87"/>
      <c r="M30" s="8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2.75" customHeight="1" x14ac:dyDescent="0.25">
      <c r="A31" s="81"/>
      <c r="B31" s="82"/>
      <c r="C31" s="25" t="s">
        <v>8</v>
      </c>
      <c r="D31" s="10">
        <f t="shared" si="0"/>
        <v>11</v>
      </c>
      <c r="E31" s="15">
        <f t="shared" si="1"/>
        <v>0.28947368421052633</v>
      </c>
      <c r="F31" s="10">
        <v>7</v>
      </c>
      <c r="G31" s="15">
        <f t="shared" si="3"/>
        <v>0.41176470588235292</v>
      </c>
      <c r="H31" s="18">
        <v>4</v>
      </c>
      <c r="I31" s="15">
        <f t="shared" si="2"/>
        <v>0.19047619047619047</v>
      </c>
      <c r="J31" s="73"/>
      <c r="K31" s="74"/>
      <c r="L31" s="87"/>
      <c r="M31" s="8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2.75" customHeight="1" thickBot="1" x14ac:dyDescent="0.3">
      <c r="A32" s="83"/>
      <c r="B32" s="84"/>
      <c r="C32" s="26" t="s">
        <v>9</v>
      </c>
      <c r="D32" s="16">
        <f t="shared" si="0"/>
        <v>2</v>
      </c>
      <c r="E32" s="17">
        <f t="shared" si="1"/>
        <v>5.2631578947368418E-2</v>
      </c>
      <c r="F32" s="16">
        <v>2</v>
      </c>
      <c r="G32" s="17">
        <f t="shared" si="3"/>
        <v>0.11764705882352941</v>
      </c>
      <c r="H32" s="20">
        <v>0</v>
      </c>
      <c r="I32" s="17">
        <f t="shared" si="2"/>
        <v>0</v>
      </c>
      <c r="J32" s="65"/>
      <c r="K32" s="66"/>
      <c r="L32" s="89"/>
      <c r="M32" s="90"/>
      <c r="N32" s="8"/>
      <c r="O32" s="8"/>
      <c r="P32" s="8"/>
      <c r="Q32" s="8"/>
      <c r="R32" s="8"/>
      <c r="S32" s="8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2.75" customHeight="1" x14ac:dyDescent="0.25">
      <c r="A33" s="55" t="s">
        <v>51</v>
      </c>
      <c r="B33" s="56"/>
      <c r="C33" s="24" t="s">
        <v>6</v>
      </c>
      <c r="D33" s="12">
        <f t="shared" si="0"/>
        <v>22</v>
      </c>
      <c r="E33" s="13">
        <f t="shared" si="1"/>
        <v>0.57894736842105265</v>
      </c>
      <c r="F33" s="12">
        <v>9</v>
      </c>
      <c r="G33" s="13">
        <f t="shared" si="3"/>
        <v>0.52941176470588236</v>
      </c>
      <c r="H33" s="19">
        <v>13</v>
      </c>
      <c r="I33" s="13">
        <f t="shared" si="2"/>
        <v>0.61904761904761907</v>
      </c>
      <c r="J33" s="63">
        <f>(D33*2+D34*1+D35*0.5+D36*0)/(D33*2+D34*2+D35*2+D36*2)</f>
        <v>0.75657894736842102</v>
      </c>
      <c r="K33" s="64"/>
      <c r="L33" s="67">
        <f>5*J33</f>
        <v>3.7828947368421053</v>
      </c>
      <c r="M33" s="68"/>
      <c r="N33" s="8"/>
      <c r="O33" s="8"/>
      <c r="P33" s="8"/>
      <c r="Q33" s="8"/>
      <c r="R33" s="8"/>
      <c r="S33" s="8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2.75" customHeight="1" x14ac:dyDescent="0.25">
      <c r="A34" s="71"/>
      <c r="B34" s="72"/>
      <c r="C34" s="25" t="s">
        <v>7</v>
      </c>
      <c r="D34" s="10">
        <f t="shared" si="0"/>
        <v>11</v>
      </c>
      <c r="E34" s="15">
        <f t="shared" si="1"/>
        <v>0.28947368421052633</v>
      </c>
      <c r="F34" s="10">
        <v>5</v>
      </c>
      <c r="G34" s="15">
        <f t="shared" si="3"/>
        <v>0.29411764705882354</v>
      </c>
      <c r="H34" s="18">
        <v>6</v>
      </c>
      <c r="I34" s="15">
        <f t="shared" si="2"/>
        <v>0.2857142857142857</v>
      </c>
      <c r="J34" s="73"/>
      <c r="K34" s="74"/>
      <c r="L34" s="75"/>
      <c r="M34" s="76"/>
      <c r="N34" s="8"/>
      <c r="O34" s="8"/>
      <c r="P34" s="8"/>
      <c r="Q34" s="8"/>
      <c r="R34" s="8"/>
      <c r="S34" s="8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2.75" customHeight="1" x14ac:dyDescent="0.25">
      <c r="A35" s="71"/>
      <c r="B35" s="72"/>
      <c r="C35" s="25" t="s">
        <v>8</v>
      </c>
      <c r="D35" s="10">
        <f t="shared" si="0"/>
        <v>5</v>
      </c>
      <c r="E35" s="15">
        <f t="shared" si="1"/>
        <v>0.13157894736842105</v>
      </c>
      <c r="F35" s="10">
        <v>3</v>
      </c>
      <c r="G35" s="15">
        <f t="shared" si="3"/>
        <v>0.17647058823529413</v>
      </c>
      <c r="H35" s="18">
        <v>2</v>
      </c>
      <c r="I35" s="15">
        <f t="shared" si="2"/>
        <v>9.5238095238095233E-2</v>
      </c>
      <c r="J35" s="73"/>
      <c r="K35" s="74"/>
      <c r="L35" s="75"/>
      <c r="M35" s="76"/>
      <c r="N35" s="8"/>
      <c r="O35" s="8"/>
      <c r="P35" s="8"/>
      <c r="Q35" s="8"/>
      <c r="R35" s="8"/>
      <c r="S35" s="8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2.75" customHeight="1" thickBot="1" x14ac:dyDescent="0.3">
      <c r="A36" s="57"/>
      <c r="B36" s="58"/>
      <c r="C36" s="26" t="s">
        <v>9</v>
      </c>
      <c r="D36" s="16">
        <f t="shared" si="0"/>
        <v>0</v>
      </c>
      <c r="E36" s="17">
        <f t="shared" si="1"/>
        <v>0</v>
      </c>
      <c r="F36" s="16">
        <v>0</v>
      </c>
      <c r="G36" s="17">
        <f t="shared" si="3"/>
        <v>0</v>
      </c>
      <c r="H36" s="20">
        <v>0</v>
      </c>
      <c r="I36" s="17">
        <f t="shared" si="2"/>
        <v>0</v>
      </c>
      <c r="J36" s="65"/>
      <c r="K36" s="66"/>
      <c r="L36" s="69"/>
      <c r="M36" s="70"/>
      <c r="N36" s="8"/>
      <c r="O36" s="8"/>
      <c r="P36" s="8"/>
      <c r="Q36" s="8"/>
      <c r="R36" s="8"/>
      <c r="S36" s="8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2.75" customHeight="1" x14ac:dyDescent="0.25">
      <c r="A37" s="55" t="s">
        <v>52</v>
      </c>
      <c r="B37" s="56"/>
      <c r="C37" s="24" t="s">
        <v>6</v>
      </c>
      <c r="D37" s="12">
        <f t="shared" si="0"/>
        <v>21</v>
      </c>
      <c r="E37" s="13">
        <f t="shared" si="1"/>
        <v>0.55263157894736847</v>
      </c>
      <c r="F37" s="12">
        <v>8</v>
      </c>
      <c r="G37" s="13">
        <f t="shared" si="3"/>
        <v>0.47058823529411764</v>
      </c>
      <c r="H37" s="19">
        <v>13</v>
      </c>
      <c r="I37" s="13">
        <f t="shared" si="2"/>
        <v>0.61904761904761907</v>
      </c>
      <c r="J37" s="63">
        <f>(D37*2+D38*1+D39*0.5+D40*0)/(D37*2+D38*2+D39*2+D40*2)</f>
        <v>0.69736842105263153</v>
      </c>
      <c r="K37" s="64"/>
      <c r="L37" s="67">
        <f>5*J37</f>
        <v>3.4868421052631575</v>
      </c>
      <c r="M37" s="68"/>
      <c r="N37" s="8"/>
      <c r="O37" s="8"/>
      <c r="P37" s="8"/>
      <c r="Q37" s="8"/>
      <c r="R37" s="8"/>
      <c r="S37" s="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2.75" customHeight="1" x14ac:dyDescent="0.25">
      <c r="A38" s="71"/>
      <c r="B38" s="72"/>
      <c r="C38" s="25" t="s">
        <v>7</v>
      </c>
      <c r="D38" s="10">
        <f t="shared" si="0"/>
        <v>7</v>
      </c>
      <c r="E38" s="15">
        <f t="shared" si="1"/>
        <v>0.18421052631578946</v>
      </c>
      <c r="F38" s="10">
        <v>3</v>
      </c>
      <c r="G38" s="15">
        <f t="shared" si="3"/>
        <v>0.17647058823529413</v>
      </c>
      <c r="H38" s="18">
        <v>4</v>
      </c>
      <c r="I38" s="15">
        <f t="shared" si="2"/>
        <v>0.19047619047619047</v>
      </c>
      <c r="J38" s="73"/>
      <c r="K38" s="74"/>
      <c r="L38" s="75"/>
      <c r="M38" s="76"/>
      <c r="N38" s="8"/>
      <c r="O38" s="8"/>
      <c r="P38" s="8"/>
      <c r="Q38" s="8"/>
      <c r="R38" s="8"/>
      <c r="S38" s="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2.75" customHeight="1" x14ac:dyDescent="0.25">
      <c r="A39" s="71"/>
      <c r="B39" s="72"/>
      <c r="C39" s="25" t="s">
        <v>8</v>
      </c>
      <c r="D39" s="10">
        <f t="shared" si="0"/>
        <v>8</v>
      </c>
      <c r="E39" s="15">
        <f t="shared" si="1"/>
        <v>0.21052631578947367</v>
      </c>
      <c r="F39" s="10">
        <v>4</v>
      </c>
      <c r="G39" s="15">
        <f t="shared" si="3"/>
        <v>0.23529411764705882</v>
      </c>
      <c r="H39" s="18">
        <v>4</v>
      </c>
      <c r="I39" s="15">
        <f t="shared" si="2"/>
        <v>0.19047619047619047</v>
      </c>
      <c r="J39" s="73"/>
      <c r="K39" s="74"/>
      <c r="L39" s="75"/>
      <c r="M39" s="76"/>
      <c r="N39" s="8"/>
      <c r="O39" s="8"/>
      <c r="P39" s="8"/>
      <c r="Q39" s="8"/>
      <c r="R39" s="8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2.75" customHeight="1" thickBot="1" x14ac:dyDescent="0.3">
      <c r="A40" s="57"/>
      <c r="B40" s="58"/>
      <c r="C40" s="26" t="s">
        <v>9</v>
      </c>
      <c r="D40" s="16">
        <f t="shared" si="0"/>
        <v>2</v>
      </c>
      <c r="E40" s="17">
        <f t="shared" si="1"/>
        <v>5.2631578947368418E-2</v>
      </c>
      <c r="F40" s="16">
        <v>2</v>
      </c>
      <c r="G40" s="17">
        <f t="shared" si="3"/>
        <v>0.11764705882352941</v>
      </c>
      <c r="H40" s="20">
        <v>0</v>
      </c>
      <c r="I40" s="17">
        <f t="shared" si="2"/>
        <v>0</v>
      </c>
      <c r="J40" s="65"/>
      <c r="K40" s="66"/>
      <c r="L40" s="69"/>
      <c r="M40" s="70"/>
      <c r="N40" s="8"/>
      <c r="O40" s="8"/>
      <c r="P40" s="8"/>
      <c r="Q40" s="8"/>
      <c r="R40" s="8"/>
      <c r="S40" s="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22.5" customHeight="1" x14ac:dyDescent="0.25">
      <c r="A41" s="55" t="s">
        <v>53</v>
      </c>
      <c r="B41" s="56"/>
      <c r="C41" s="24" t="s">
        <v>10</v>
      </c>
      <c r="D41" s="12">
        <f t="shared" si="0"/>
        <v>31</v>
      </c>
      <c r="E41" s="13">
        <f t="shared" si="1"/>
        <v>0.81578947368421051</v>
      </c>
      <c r="F41" s="12">
        <v>10</v>
      </c>
      <c r="G41" s="13">
        <f t="shared" si="3"/>
        <v>0.58823529411764708</v>
      </c>
      <c r="H41" s="19">
        <v>21</v>
      </c>
      <c r="I41" s="13">
        <f t="shared" si="2"/>
        <v>1</v>
      </c>
      <c r="J41" s="63">
        <f>(D41*2+D42*0)/(D41*2+D42*2)</f>
        <v>0.81578947368421051</v>
      </c>
      <c r="K41" s="64"/>
      <c r="L41" s="67">
        <f>5*J41</f>
        <v>4.0789473684210522</v>
      </c>
      <c r="M41" s="68"/>
      <c r="N41" s="8"/>
      <c r="O41" s="8"/>
      <c r="P41" s="8"/>
      <c r="Q41" s="8"/>
      <c r="R41" s="8"/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22.5" customHeight="1" thickBot="1" x14ac:dyDescent="0.3">
      <c r="A42" s="57"/>
      <c r="B42" s="58"/>
      <c r="C42" s="26" t="s">
        <v>11</v>
      </c>
      <c r="D42" s="16">
        <f t="shared" si="0"/>
        <v>7</v>
      </c>
      <c r="E42" s="17">
        <f t="shared" si="1"/>
        <v>0.18421052631578946</v>
      </c>
      <c r="F42" s="16">
        <v>7</v>
      </c>
      <c r="G42" s="17">
        <f t="shared" si="3"/>
        <v>0.41176470588235292</v>
      </c>
      <c r="H42" s="20">
        <v>0</v>
      </c>
      <c r="I42" s="17">
        <f t="shared" si="2"/>
        <v>0</v>
      </c>
      <c r="J42" s="65"/>
      <c r="K42" s="66"/>
      <c r="L42" s="69"/>
      <c r="M42" s="70"/>
      <c r="N42" s="8"/>
      <c r="O42" s="8"/>
      <c r="P42" s="8"/>
      <c r="Q42" s="8"/>
      <c r="R42" s="8"/>
      <c r="S42" s="8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2.75" customHeight="1" thickBot="1" x14ac:dyDescent="0.3">
      <c r="A43" s="21"/>
      <c r="B43" s="21"/>
      <c r="C43" s="21"/>
      <c r="D43" s="8"/>
      <c r="E43" s="8"/>
      <c r="F43" s="8"/>
      <c r="G43" s="8"/>
      <c r="H43" s="8"/>
      <c r="I43" s="22"/>
      <c r="J43" s="38">
        <f>(J14+J18+J22+J25+J29+J33+J37+J41)/8</f>
        <v>0.76020181365576112</v>
      </c>
      <c r="K43" s="38"/>
      <c r="L43" s="39">
        <f>5*J43</f>
        <v>3.8010090682788054</v>
      </c>
      <c r="M43" s="3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x14ac:dyDescent="0.25">
      <c r="A44" s="2" t="s">
        <v>12</v>
      </c>
      <c r="B44" s="40" t="s">
        <v>68</v>
      </c>
      <c r="C44" s="40"/>
      <c r="D44" s="8"/>
      <c r="E44" s="8"/>
      <c r="F44" s="8"/>
      <c r="G44" s="8"/>
      <c r="H44" s="8"/>
      <c r="I44" s="2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x14ac:dyDescent="0.25">
      <c r="A45" s="2"/>
      <c r="B45" s="35"/>
      <c r="C45" s="35"/>
      <c r="D45" s="35"/>
      <c r="E45" s="35"/>
      <c r="F45" s="35"/>
      <c r="G45" s="35"/>
      <c r="H45" s="35"/>
      <c r="I45" s="2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x14ac:dyDescent="0.25">
      <c r="A46" s="2"/>
      <c r="B46" s="35"/>
      <c r="C46" s="35"/>
      <c r="D46" s="35"/>
      <c r="E46" s="35"/>
      <c r="F46" s="35"/>
      <c r="G46" s="35"/>
      <c r="H46" s="35"/>
      <c r="I46" s="2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ht="31.5" customHeight="1" x14ac:dyDescent="0.25">
      <c r="A47" s="41" t="s">
        <v>56</v>
      </c>
      <c r="B47" s="41"/>
      <c r="C47" s="41"/>
      <c r="D47" s="132" t="s">
        <v>34</v>
      </c>
      <c r="E47" s="132"/>
      <c r="F47" s="132" t="s">
        <v>61</v>
      </c>
      <c r="G47" s="132"/>
      <c r="H47" s="132" t="s">
        <v>13</v>
      </c>
      <c r="I47" s="132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ht="20.25" customHeight="1" x14ac:dyDescent="0.25">
      <c r="A48" s="37"/>
      <c r="B48" s="37"/>
      <c r="C48" s="37"/>
      <c r="D48" s="34" t="s">
        <v>62</v>
      </c>
      <c r="E48" s="34" t="s">
        <v>1</v>
      </c>
      <c r="F48" s="34" t="s">
        <v>62</v>
      </c>
      <c r="G48" s="34" t="s">
        <v>1</v>
      </c>
      <c r="H48" s="34" t="s">
        <v>62</v>
      </c>
      <c r="I48" s="34" t="s">
        <v>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ht="13.5" customHeight="1" x14ac:dyDescent="0.25">
      <c r="A49" s="41" t="s">
        <v>57</v>
      </c>
      <c r="B49" s="41"/>
      <c r="C49" s="41"/>
      <c r="D49" s="34">
        <v>4</v>
      </c>
      <c r="E49" s="3">
        <f>D49/D10</f>
        <v>0.23529411764705882</v>
      </c>
      <c r="F49" s="34">
        <v>18</v>
      </c>
      <c r="G49" s="30">
        <f>F49/G10</f>
        <v>0.8571428571428571</v>
      </c>
      <c r="H49" s="34">
        <f>D49+F49</f>
        <v>22</v>
      </c>
      <c r="I49" s="30">
        <f>H49/D7</f>
        <v>0.57894736842105265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ht="13.5" customHeight="1" x14ac:dyDescent="0.25">
      <c r="A50" s="41" t="s">
        <v>58</v>
      </c>
      <c r="B50" s="41"/>
      <c r="C50" s="41"/>
      <c r="D50" s="34">
        <v>6</v>
      </c>
      <c r="E50" s="3">
        <f>D50/D10</f>
        <v>0.35294117647058826</v>
      </c>
      <c r="F50" s="34">
        <v>3</v>
      </c>
      <c r="G50" s="30">
        <f>F50/G10</f>
        <v>0.14285714285714285</v>
      </c>
      <c r="H50" s="34">
        <f t="shared" ref="H50:H52" si="4">D50+F50</f>
        <v>9</v>
      </c>
      <c r="I50" s="30">
        <f>H50/D7</f>
        <v>0.23684210526315788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ht="13.5" customHeight="1" x14ac:dyDescent="0.25">
      <c r="A51" s="41" t="s">
        <v>59</v>
      </c>
      <c r="B51" s="41"/>
      <c r="C51" s="41"/>
      <c r="D51" s="34">
        <v>0</v>
      </c>
      <c r="E51" s="3">
        <f>D51/D10</f>
        <v>0</v>
      </c>
      <c r="F51" s="34">
        <v>0</v>
      </c>
      <c r="G51" s="30">
        <f>F51/G10</f>
        <v>0</v>
      </c>
      <c r="H51" s="34">
        <f t="shared" si="4"/>
        <v>0</v>
      </c>
      <c r="I51" s="30">
        <f>H51/D7</f>
        <v>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</row>
    <row r="52" spans="1:46" ht="13.5" customHeight="1" x14ac:dyDescent="0.25">
      <c r="A52" s="41" t="s">
        <v>60</v>
      </c>
      <c r="B52" s="41"/>
      <c r="C52" s="41"/>
      <c r="D52" s="34">
        <v>7</v>
      </c>
      <c r="E52" s="3">
        <f>D52/D10</f>
        <v>0.41176470588235292</v>
      </c>
      <c r="F52" s="34">
        <v>0</v>
      </c>
      <c r="G52" s="30">
        <f>F52/G10</f>
        <v>0</v>
      </c>
      <c r="H52" s="34">
        <f t="shared" si="4"/>
        <v>7</v>
      </c>
      <c r="I52" s="30">
        <f>H52/D7</f>
        <v>0.18421052631578946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ht="13.5" customHeight="1" x14ac:dyDescent="0.25">
      <c r="A53" s="2"/>
      <c r="B53" s="2"/>
      <c r="C53" s="2"/>
      <c r="D53" s="35"/>
      <c r="E53" s="36"/>
      <c r="F53" s="35"/>
      <c r="G53" s="35"/>
      <c r="H53" s="35"/>
      <c r="I53" s="2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x14ac:dyDescent="0.25">
      <c r="A54" s="2"/>
      <c r="B54" s="35"/>
      <c r="C54" s="35"/>
      <c r="D54" s="35"/>
      <c r="E54" s="35"/>
      <c r="F54" s="35"/>
      <c r="G54" s="35"/>
      <c r="H54" s="35"/>
      <c r="I54" s="2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</row>
    <row r="55" spans="1:46" ht="30.75" customHeight="1" x14ac:dyDescent="0.25">
      <c r="A55" s="41" t="s">
        <v>63</v>
      </c>
      <c r="B55" s="41"/>
      <c r="C55" s="41"/>
      <c r="D55" s="50" t="s">
        <v>34</v>
      </c>
      <c r="E55" s="50"/>
      <c r="F55" s="50" t="s">
        <v>61</v>
      </c>
      <c r="G55" s="50"/>
      <c r="H55" s="50" t="s">
        <v>13</v>
      </c>
      <c r="I55" s="50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x14ac:dyDescent="0.25">
      <c r="A56" s="133"/>
      <c r="B56" s="134"/>
      <c r="C56" s="135"/>
      <c r="D56" s="34" t="s">
        <v>62</v>
      </c>
      <c r="E56" s="34" t="s">
        <v>1</v>
      </c>
      <c r="F56" s="34" t="s">
        <v>62</v>
      </c>
      <c r="G56" s="34" t="s">
        <v>1</v>
      </c>
      <c r="H56" s="34" t="s">
        <v>62</v>
      </c>
      <c r="I56" s="34" t="s">
        <v>1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6" ht="13.5" customHeight="1" x14ac:dyDescent="0.25">
      <c r="A57" s="41" t="s">
        <v>57</v>
      </c>
      <c r="B57" s="41"/>
      <c r="C57" s="41"/>
      <c r="D57" s="34">
        <v>14</v>
      </c>
      <c r="E57" s="30">
        <f>D57/D10</f>
        <v>0.82352941176470584</v>
      </c>
      <c r="F57" s="34">
        <v>16</v>
      </c>
      <c r="G57" s="30">
        <f>F57/G10</f>
        <v>0.76190476190476186</v>
      </c>
      <c r="H57" s="34">
        <f>D57+F57</f>
        <v>30</v>
      </c>
      <c r="I57" s="30">
        <f>H57/D7</f>
        <v>0.78947368421052633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ht="13.5" customHeight="1" x14ac:dyDescent="0.25">
      <c r="A58" s="41" t="s">
        <v>58</v>
      </c>
      <c r="B58" s="41"/>
      <c r="C58" s="41"/>
      <c r="D58" s="34">
        <v>3</v>
      </c>
      <c r="E58" s="30">
        <f>D58/D10</f>
        <v>0.17647058823529413</v>
      </c>
      <c r="F58" s="34">
        <v>5</v>
      </c>
      <c r="G58" s="30">
        <f>F58/G10</f>
        <v>0.23809523809523808</v>
      </c>
      <c r="H58" s="34">
        <f t="shared" ref="H58:H59" si="5">D58+F58</f>
        <v>8</v>
      </c>
      <c r="I58" s="30">
        <f>H58/D7</f>
        <v>0.21052631578947367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ht="13.5" customHeight="1" x14ac:dyDescent="0.25">
      <c r="A59" s="41" t="s">
        <v>59</v>
      </c>
      <c r="B59" s="41"/>
      <c r="C59" s="41"/>
      <c r="D59" s="34">
        <v>0</v>
      </c>
      <c r="E59" s="30">
        <f>D59/D10</f>
        <v>0</v>
      </c>
      <c r="F59" s="34">
        <v>0</v>
      </c>
      <c r="G59" s="30">
        <f>F59/G10</f>
        <v>0</v>
      </c>
      <c r="H59" s="34">
        <f t="shared" si="5"/>
        <v>0</v>
      </c>
      <c r="I59" s="30">
        <f>H59/D7</f>
        <v>0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ht="13.5" customHeight="1" x14ac:dyDescent="0.25">
      <c r="A60" s="2"/>
      <c r="B60" s="2"/>
      <c r="C60" s="2"/>
      <c r="D60" s="35"/>
      <c r="E60" s="35"/>
      <c r="F60" s="35"/>
      <c r="G60" s="35"/>
      <c r="H60" s="35"/>
      <c r="I60" s="2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x14ac:dyDescent="0.25">
      <c r="A61" s="2"/>
      <c r="B61" s="33"/>
      <c r="C61" s="33"/>
      <c r="D61" s="33"/>
      <c r="E61" s="33"/>
      <c r="F61" s="33"/>
      <c r="G61" s="33"/>
      <c r="H61" s="33"/>
      <c r="I61" s="2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x14ac:dyDescent="0.25">
      <c r="A62" s="41" t="s">
        <v>65</v>
      </c>
      <c r="B62" s="62"/>
      <c r="C62" s="62"/>
      <c r="D62" s="37" t="s">
        <v>34</v>
      </c>
      <c r="E62" s="37"/>
      <c r="F62" s="42" t="s">
        <v>37</v>
      </c>
      <c r="G62" s="43"/>
      <c r="H62" s="46" t="s">
        <v>13</v>
      </c>
      <c r="I62" s="47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x14ac:dyDescent="0.25">
      <c r="A63" s="62"/>
      <c r="B63" s="62"/>
      <c r="C63" s="62"/>
      <c r="D63" s="37"/>
      <c r="E63" s="37"/>
      <c r="F63" s="44"/>
      <c r="G63" s="45"/>
      <c r="H63" s="48"/>
      <c r="I63" s="49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x14ac:dyDescent="0.25">
      <c r="A64" s="59"/>
      <c r="B64" s="60"/>
      <c r="C64" s="61"/>
      <c r="D64" s="32" t="s">
        <v>0</v>
      </c>
      <c r="E64" s="32" t="s">
        <v>1</v>
      </c>
      <c r="F64" s="32" t="s">
        <v>0</v>
      </c>
      <c r="G64" s="32" t="s">
        <v>1</v>
      </c>
      <c r="H64" s="32" t="s">
        <v>0</v>
      </c>
      <c r="I64" s="32" t="s">
        <v>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x14ac:dyDescent="0.25">
      <c r="A65" s="41" t="s">
        <v>42</v>
      </c>
      <c r="B65" s="41"/>
      <c r="C65" s="41"/>
      <c r="D65" s="32">
        <v>6</v>
      </c>
      <c r="E65" s="3">
        <f>D65/D10</f>
        <v>0.35294117647058826</v>
      </c>
      <c r="F65" s="31">
        <v>13</v>
      </c>
      <c r="G65" s="30">
        <f>F65/G10</f>
        <v>0.61904761904761907</v>
      </c>
      <c r="H65" s="31">
        <f>D65+F65</f>
        <v>19</v>
      </c>
      <c r="I65" s="30">
        <f>H65/D7</f>
        <v>0.5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x14ac:dyDescent="0.25">
      <c r="A66" s="41" t="s">
        <v>43</v>
      </c>
      <c r="B66" s="41"/>
      <c r="C66" s="41"/>
      <c r="D66" s="32">
        <v>13</v>
      </c>
      <c r="E66" s="3">
        <f>D66/D10</f>
        <v>0.76470588235294112</v>
      </c>
      <c r="F66" s="31">
        <v>17</v>
      </c>
      <c r="G66" s="30">
        <f>F66/G10</f>
        <v>0.80952380952380953</v>
      </c>
      <c r="H66" s="31">
        <f>D66+F66</f>
        <v>30</v>
      </c>
      <c r="I66" s="30">
        <f>H66/D7</f>
        <v>0.78947368421052633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x14ac:dyDescent="0.25">
      <c r="A67" s="41" t="s">
        <v>54</v>
      </c>
      <c r="B67" s="41"/>
      <c r="C67" s="41"/>
      <c r="D67" s="32">
        <v>1</v>
      </c>
      <c r="E67" s="3">
        <f>D67/D10</f>
        <v>5.8823529411764705E-2</v>
      </c>
      <c r="F67" s="31">
        <v>6</v>
      </c>
      <c r="G67" s="30">
        <f>F67/G10</f>
        <v>0.2857142857142857</v>
      </c>
      <c r="H67" s="31">
        <f t="shared" ref="H67:H69" si="6">D67+F67</f>
        <v>7</v>
      </c>
      <c r="I67" s="30">
        <f>H67/D7</f>
        <v>0.18421052631578946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x14ac:dyDescent="0.25">
      <c r="A68" s="41" t="s">
        <v>55</v>
      </c>
      <c r="B68" s="41"/>
      <c r="C68" s="41"/>
      <c r="D68" s="32">
        <v>0</v>
      </c>
      <c r="E68" s="3">
        <f>D68/D10</f>
        <v>0</v>
      </c>
      <c r="F68" s="31">
        <v>0</v>
      </c>
      <c r="G68" s="30">
        <f>F68/G10</f>
        <v>0</v>
      </c>
      <c r="H68" s="31">
        <f t="shared" si="6"/>
        <v>0</v>
      </c>
      <c r="I68" s="30">
        <f>H68/D7</f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46" x14ac:dyDescent="0.25">
      <c r="A69" s="41" t="s">
        <v>44</v>
      </c>
      <c r="B69" s="41"/>
      <c r="C69" s="41"/>
      <c r="D69" s="32">
        <v>3</v>
      </c>
      <c r="E69" s="3">
        <f>D69/D10</f>
        <v>0.17647058823529413</v>
      </c>
      <c r="F69" s="31">
        <v>3</v>
      </c>
      <c r="G69" s="30">
        <f>F69/G10</f>
        <v>0.14285714285714285</v>
      </c>
      <c r="H69" s="31">
        <f t="shared" si="6"/>
        <v>6</v>
      </c>
      <c r="I69" s="30">
        <f>H69/D7</f>
        <v>0.15789473684210525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</row>
    <row r="70" spans="1:46" x14ac:dyDescent="0.25">
      <c r="A70" s="2"/>
      <c r="B70" s="33"/>
      <c r="C70" s="33"/>
      <c r="D70" s="33"/>
      <c r="E70" s="33"/>
      <c r="F70" s="33"/>
      <c r="G70" s="33"/>
      <c r="H70" s="33"/>
      <c r="I70" s="2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</row>
    <row r="71" spans="1:46" x14ac:dyDescent="0.25">
      <c r="A71" s="2" t="s">
        <v>39</v>
      </c>
      <c r="B71" s="33"/>
      <c r="C71" s="33"/>
      <c r="D71" s="33"/>
      <c r="E71" s="33"/>
      <c r="F71" s="33"/>
      <c r="G71" s="33"/>
      <c r="H71" s="33"/>
      <c r="I71" s="2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</row>
    <row r="72" spans="1:46" x14ac:dyDescent="0.25">
      <c r="A72" s="2"/>
      <c r="B72" s="33"/>
      <c r="C72" s="33"/>
      <c r="D72" s="33"/>
      <c r="E72" s="33"/>
      <c r="F72" s="33"/>
      <c r="G72" s="33"/>
      <c r="H72" s="33"/>
      <c r="I72" s="22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</row>
    <row r="73" spans="1:46" x14ac:dyDescent="0.25">
      <c r="A73" s="2"/>
      <c r="B73" s="33"/>
      <c r="C73" s="33"/>
      <c r="D73" s="33"/>
      <c r="E73" s="33"/>
      <c r="F73" s="33"/>
      <c r="G73" s="33"/>
      <c r="H73" s="33"/>
      <c r="I73" s="22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</row>
    <row r="74" spans="1:46" ht="17.25" customHeight="1" x14ac:dyDescent="0.25">
      <c r="A74" s="41" t="s">
        <v>64</v>
      </c>
      <c r="B74" s="62"/>
      <c r="C74" s="62"/>
      <c r="D74" s="37" t="s">
        <v>34</v>
      </c>
      <c r="E74" s="37"/>
      <c r="F74" s="42" t="s">
        <v>37</v>
      </c>
      <c r="G74" s="43"/>
      <c r="H74" s="46" t="s">
        <v>13</v>
      </c>
      <c r="I74" s="4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1:46" ht="17.25" customHeight="1" x14ac:dyDescent="0.25">
      <c r="A75" s="62"/>
      <c r="B75" s="62"/>
      <c r="C75" s="62"/>
      <c r="D75" s="37"/>
      <c r="E75" s="37"/>
      <c r="F75" s="44"/>
      <c r="G75" s="45"/>
      <c r="H75" s="48"/>
      <c r="I75" s="4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1:46" ht="17.25" customHeight="1" x14ac:dyDescent="0.25">
      <c r="A76" s="59"/>
      <c r="B76" s="60"/>
      <c r="C76" s="61"/>
      <c r="D76" s="1" t="s">
        <v>0</v>
      </c>
      <c r="E76" s="1" t="s">
        <v>1</v>
      </c>
      <c r="F76" s="27" t="s">
        <v>0</v>
      </c>
      <c r="G76" s="27" t="s">
        <v>1</v>
      </c>
      <c r="H76" s="27" t="s">
        <v>0</v>
      </c>
      <c r="I76" s="27" t="s">
        <v>1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 x14ac:dyDescent="0.25">
      <c r="A77" s="41" t="s">
        <v>14</v>
      </c>
      <c r="B77" s="41"/>
      <c r="C77" s="41"/>
      <c r="D77" s="1">
        <v>3</v>
      </c>
      <c r="E77" s="3">
        <f>D77/D10</f>
        <v>0.17647058823529413</v>
      </c>
      <c r="F77" s="28">
        <v>1</v>
      </c>
      <c r="G77" s="30">
        <f>F77/G10</f>
        <v>4.7619047619047616E-2</v>
      </c>
      <c r="H77" s="28">
        <f>D77+F77</f>
        <v>4</v>
      </c>
      <c r="I77" s="30">
        <f>H77/D7</f>
        <v>0.10526315789473684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x14ac:dyDescent="0.25">
      <c r="A78" s="41" t="s">
        <v>15</v>
      </c>
      <c r="B78" s="41"/>
      <c r="C78" s="41"/>
      <c r="D78" s="1">
        <v>7</v>
      </c>
      <c r="E78" s="3">
        <f>D78/D10</f>
        <v>0.41176470588235292</v>
      </c>
      <c r="F78" s="28">
        <v>1</v>
      </c>
      <c r="G78" s="30">
        <f>F78/G10</f>
        <v>4.7619047619047616E-2</v>
      </c>
      <c r="H78" s="28">
        <f>D78+F78</f>
        <v>8</v>
      </c>
      <c r="I78" s="30">
        <f>H78/D7</f>
        <v>0.21052631578947367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x14ac:dyDescent="0.25">
      <c r="A79" s="41" t="s">
        <v>16</v>
      </c>
      <c r="B79" s="41"/>
      <c r="C79" s="41"/>
      <c r="D79" s="1">
        <v>2</v>
      </c>
      <c r="E79" s="3">
        <f>D79/D10</f>
        <v>0.11764705882352941</v>
      </c>
      <c r="F79" s="28">
        <v>0</v>
      </c>
      <c r="G79" s="30">
        <f>F79/G10</f>
        <v>0</v>
      </c>
      <c r="H79" s="28">
        <f t="shared" ref="H79:H84" si="7">D79+F79</f>
        <v>2</v>
      </c>
      <c r="I79" s="30">
        <f>H79/D7</f>
        <v>5.2631578947368418E-2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x14ac:dyDescent="0.25">
      <c r="A80" s="41" t="s">
        <v>17</v>
      </c>
      <c r="B80" s="41"/>
      <c r="C80" s="41"/>
      <c r="D80" s="1">
        <v>2</v>
      </c>
      <c r="E80" s="3">
        <f>D80/D10</f>
        <v>0.11764705882352941</v>
      </c>
      <c r="F80" s="28">
        <v>1</v>
      </c>
      <c r="G80" s="30">
        <f>F80/G10</f>
        <v>4.7619047619047616E-2</v>
      </c>
      <c r="H80" s="28">
        <f t="shared" si="7"/>
        <v>3</v>
      </c>
      <c r="I80" s="30">
        <f>H80/D7</f>
        <v>7.8947368421052627E-2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x14ac:dyDescent="0.25">
      <c r="A81" s="41" t="s">
        <v>18</v>
      </c>
      <c r="B81" s="41"/>
      <c r="C81" s="41"/>
      <c r="D81" s="1">
        <v>1</v>
      </c>
      <c r="E81" s="3">
        <f>D81/D10</f>
        <v>5.8823529411764705E-2</v>
      </c>
      <c r="F81" s="28">
        <v>2</v>
      </c>
      <c r="G81" s="30">
        <f>F81/G10</f>
        <v>9.5238095238095233E-2</v>
      </c>
      <c r="H81" s="28">
        <f t="shared" si="7"/>
        <v>3</v>
      </c>
      <c r="I81" s="30">
        <f>H81/D7</f>
        <v>7.8947368421052627E-2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x14ac:dyDescent="0.25">
      <c r="A82" s="41" t="s">
        <v>19</v>
      </c>
      <c r="B82" s="41"/>
      <c r="C82" s="41"/>
      <c r="D82" s="1">
        <v>1</v>
      </c>
      <c r="E82" s="3">
        <f>D82/D10</f>
        <v>5.8823529411764705E-2</v>
      </c>
      <c r="F82" s="28">
        <v>0</v>
      </c>
      <c r="G82" s="30">
        <f>F82/G10</f>
        <v>0</v>
      </c>
      <c r="H82" s="28">
        <f t="shared" si="7"/>
        <v>1</v>
      </c>
      <c r="I82" s="30">
        <f>H82/D7</f>
        <v>2.6315789473684209E-2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6" x14ac:dyDescent="0.25">
      <c r="A83" s="51" t="s">
        <v>20</v>
      </c>
      <c r="B83" s="51"/>
      <c r="C83" s="51"/>
      <c r="D83" s="1">
        <v>0</v>
      </c>
      <c r="E83" s="3">
        <f>D83/D10</f>
        <v>0</v>
      </c>
      <c r="F83" s="28">
        <v>0</v>
      </c>
      <c r="G83" s="30">
        <f>F83/G10</f>
        <v>0</v>
      </c>
      <c r="H83" s="28">
        <f t="shared" si="7"/>
        <v>0</v>
      </c>
      <c r="I83" s="30">
        <f>H83/D7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6" x14ac:dyDescent="0.25">
      <c r="A84" s="52" t="s">
        <v>21</v>
      </c>
      <c r="B84" s="53"/>
      <c r="C84" s="54"/>
      <c r="D84" s="32">
        <v>3</v>
      </c>
      <c r="E84" s="3">
        <f>D84/D10</f>
        <v>0.17647058823529413</v>
      </c>
      <c r="F84" s="31">
        <v>0</v>
      </c>
      <c r="G84" s="30">
        <f>F84/G10</f>
        <v>0</v>
      </c>
      <c r="H84" s="31">
        <f t="shared" si="7"/>
        <v>3</v>
      </c>
      <c r="I84" s="30">
        <f>H84/D7</f>
        <v>7.8947368421052627E-2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1:46" x14ac:dyDescent="0.25">
      <c r="A85" s="23"/>
      <c r="B85" s="23"/>
      <c r="C85" s="21"/>
      <c r="D85" s="8"/>
      <c r="E85" s="8"/>
      <c r="F85" s="8"/>
      <c r="G85" s="8"/>
      <c r="H85" s="8"/>
      <c r="I85" s="22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1:46" ht="30" x14ac:dyDescent="0.25">
      <c r="A86" s="29" t="s">
        <v>38</v>
      </c>
      <c r="B86" s="23"/>
      <c r="C86" s="21" t="s">
        <v>67</v>
      </c>
      <c r="D86" s="8"/>
      <c r="E86" s="8"/>
      <c r="F86" s="8"/>
      <c r="G86" s="8"/>
      <c r="H86" s="8"/>
      <c r="I86" s="22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1:46" x14ac:dyDescent="0.25">
      <c r="A87" s="23"/>
      <c r="B87" s="23"/>
      <c r="C87" s="21"/>
      <c r="D87" s="8"/>
      <c r="E87" s="8"/>
      <c r="F87" s="8"/>
      <c r="G87" s="8"/>
      <c r="H87" s="8"/>
      <c r="I87" s="2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46" x14ac:dyDescent="0.25">
      <c r="A88" s="23"/>
      <c r="B88" s="23"/>
      <c r="C88" s="21"/>
      <c r="D88" s="8"/>
      <c r="E88" s="8"/>
      <c r="F88" s="8"/>
      <c r="G88" s="8"/>
      <c r="H88" s="8"/>
      <c r="I88" s="22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46" x14ac:dyDescent="0.25">
      <c r="A89" s="23"/>
      <c r="B89" s="23"/>
      <c r="C89" s="21"/>
      <c r="D89" s="8"/>
      <c r="E89" s="8"/>
      <c r="F89" s="8"/>
      <c r="G89" s="8"/>
      <c r="H89" s="8"/>
      <c r="I89" s="2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1:46" x14ac:dyDescent="0.25">
      <c r="A90" s="23"/>
      <c r="B90" s="23"/>
      <c r="C90" s="21"/>
      <c r="D90" s="8"/>
      <c r="E90" s="8"/>
      <c r="F90" s="8"/>
      <c r="G90" s="8"/>
      <c r="H90" s="8"/>
      <c r="I90" s="22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1:46" x14ac:dyDescent="0.25">
      <c r="A91" s="23"/>
      <c r="B91" s="23"/>
      <c r="C91" s="21"/>
      <c r="D91" s="8"/>
      <c r="E91" s="8"/>
      <c r="F91" s="8"/>
      <c r="G91" s="8"/>
      <c r="H91" s="8"/>
      <c r="I91" s="22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1:46" x14ac:dyDescent="0.25">
      <c r="A92" s="23"/>
      <c r="B92" s="23"/>
      <c r="C92" s="21"/>
      <c r="D92" s="8"/>
      <c r="E92" s="8"/>
      <c r="F92" s="8"/>
      <c r="G92" s="8"/>
      <c r="H92" s="8"/>
      <c r="I92" s="22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 x14ac:dyDescent="0.25">
      <c r="A93" s="23"/>
      <c r="B93" s="23"/>
      <c r="C93" s="21"/>
      <c r="D93" s="8"/>
      <c r="E93" s="8"/>
      <c r="F93" s="8"/>
      <c r="G93" s="8"/>
      <c r="H93" s="8"/>
      <c r="I93" s="22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 x14ac:dyDescent="0.25">
      <c r="A94" s="23"/>
      <c r="B94" s="23"/>
      <c r="C94" s="8"/>
      <c r="D94" s="8"/>
      <c r="E94" s="8"/>
      <c r="F94" s="8"/>
      <c r="G94" s="8"/>
      <c r="H94" s="8"/>
      <c r="I94" s="2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 x14ac:dyDescent="0.25">
      <c r="A95" s="23"/>
      <c r="B95" s="23"/>
      <c r="C95" s="8"/>
      <c r="D95" s="8"/>
      <c r="E95" s="8"/>
      <c r="F95" s="8"/>
      <c r="G95" s="8"/>
      <c r="H95" s="8"/>
      <c r="I95" s="22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 x14ac:dyDescent="0.25">
      <c r="A96" s="23"/>
      <c r="B96" s="23"/>
      <c r="C96" s="8"/>
      <c r="D96" s="8"/>
      <c r="E96" s="8"/>
      <c r="F96" s="8"/>
      <c r="G96" s="8"/>
      <c r="H96" s="8"/>
      <c r="I96" s="22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1:46" x14ac:dyDescent="0.25">
      <c r="A97" s="23"/>
      <c r="B97" s="23"/>
      <c r="C97" s="8"/>
      <c r="D97" s="8"/>
      <c r="E97" s="8"/>
      <c r="F97" s="8"/>
      <c r="G97" s="8"/>
      <c r="H97" s="8"/>
      <c r="I97" s="22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1:46" x14ac:dyDescent="0.25">
      <c r="A98" s="23"/>
      <c r="B98" s="23"/>
      <c r="C98" s="8"/>
      <c r="D98" s="8"/>
      <c r="E98" s="8"/>
      <c r="F98" s="8"/>
      <c r="G98" s="8"/>
      <c r="H98" s="8"/>
      <c r="I98" s="22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1:46" x14ac:dyDescent="0.25">
      <c r="A99" s="23"/>
      <c r="B99" s="23"/>
      <c r="C99" s="8"/>
      <c r="D99" s="8"/>
      <c r="E99" s="8"/>
      <c r="F99" s="8"/>
      <c r="G99" s="8"/>
      <c r="H99" s="8"/>
      <c r="I99" s="22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1:46" x14ac:dyDescent="0.25">
      <c r="A100" s="23"/>
      <c r="B100" s="23"/>
      <c r="C100" s="8"/>
      <c r="D100" s="8"/>
      <c r="E100" s="8"/>
      <c r="F100" s="8"/>
      <c r="G100" s="8"/>
      <c r="H100" s="8"/>
      <c r="I100" s="22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1:46" x14ac:dyDescent="0.25">
      <c r="A101" s="23"/>
      <c r="B101" s="23"/>
      <c r="C101" s="8"/>
      <c r="D101" s="8"/>
      <c r="E101" s="8"/>
      <c r="F101" s="8"/>
      <c r="G101" s="8"/>
      <c r="H101" s="8"/>
      <c r="I101" s="22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x14ac:dyDescent="0.25">
      <c r="A102" s="23"/>
      <c r="B102" s="23"/>
      <c r="C102" s="8"/>
      <c r="D102" s="8"/>
      <c r="E102" s="8"/>
      <c r="F102" s="8"/>
      <c r="G102" s="8"/>
      <c r="H102" s="8"/>
      <c r="I102" s="22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 x14ac:dyDescent="0.25">
      <c r="A103" s="23"/>
      <c r="B103" s="23"/>
      <c r="C103" s="8"/>
      <c r="D103" s="8"/>
      <c r="E103" s="8"/>
      <c r="F103" s="8"/>
      <c r="G103" s="8"/>
      <c r="H103" s="8"/>
      <c r="I103" s="22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 x14ac:dyDescent="0.25">
      <c r="A104" s="23"/>
      <c r="B104" s="23"/>
      <c r="C104" s="8"/>
      <c r="D104" s="8"/>
      <c r="E104" s="8"/>
      <c r="F104" s="8"/>
      <c r="G104" s="8"/>
      <c r="H104" s="8"/>
      <c r="I104" s="2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 x14ac:dyDescent="0.25">
      <c r="A105" s="23"/>
      <c r="B105" s="23"/>
      <c r="C105" s="8"/>
      <c r="D105" s="8"/>
      <c r="E105" s="8"/>
      <c r="F105" s="8"/>
      <c r="G105" s="8"/>
      <c r="H105" s="8"/>
      <c r="I105" s="2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 x14ac:dyDescent="0.25">
      <c r="A106" s="23"/>
      <c r="B106" s="23"/>
      <c r="C106" s="8"/>
      <c r="D106" s="8"/>
      <c r="E106" s="8"/>
      <c r="F106" s="8"/>
      <c r="G106" s="8"/>
      <c r="H106" s="8"/>
      <c r="I106" s="2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 x14ac:dyDescent="0.25">
      <c r="A107" s="23"/>
      <c r="B107" s="23"/>
      <c r="C107" s="8"/>
      <c r="D107" s="8"/>
      <c r="E107" s="8"/>
      <c r="F107" s="8"/>
      <c r="G107" s="8"/>
      <c r="H107" s="8"/>
      <c r="I107" s="22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 x14ac:dyDescent="0.25">
      <c r="A108" s="23"/>
      <c r="B108" s="23"/>
      <c r="C108" s="8"/>
      <c r="D108" s="8"/>
      <c r="E108" s="8"/>
      <c r="F108" s="8"/>
      <c r="G108" s="8"/>
      <c r="H108" s="8"/>
      <c r="I108" s="22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 x14ac:dyDescent="0.25">
      <c r="A109" s="23"/>
      <c r="B109" s="23"/>
      <c r="C109" s="8"/>
      <c r="D109" s="8"/>
      <c r="E109" s="8"/>
      <c r="F109" s="8"/>
      <c r="G109" s="8"/>
      <c r="H109" s="8"/>
      <c r="I109" s="22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1:46" x14ac:dyDescent="0.25">
      <c r="A110" s="23"/>
      <c r="B110" s="23"/>
      <c r="C110" s="8"/>
      <c r="D110" s="8"/>
      <c r="E110" s="8"/>
      <c r="F110" s="8"/>
      <c r="G110" s="8"/>
      <c r="H110" s="8"/>
      <c r="I110" s="22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 x14ac:dyDescent="0.25">
      <c r="A111" s="23"/>
      <c r="B111" s="23"/>
      <c r="C111" s="8"/>
      <c r="D111" s="8"/>
      <c r="E111" s="8"/>
      <c r="F111" s="8"/>
      <c r="G111" s="8"/>
      <c r="H111" s="8"/>
      <c r="I111" s="22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 x14ac:dyDescent="0.25">
      <c r="A112" s="23"/>
      <c r="B112" s="23"/>
      <c r="C112" s="8"/>
      <c r="D112" s="8"/>
      <c r="E112" s="8"/>
      <c r="F112" s="8"/>
      <c r="G112" s="8"/>
      <c r="H112" s="8"/>
      <c r="I112" s="22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x14ac:dyDescent="0.25">
      <c r="A113" s="23"/>
      <c r="B113" s="23"/>
      <c r="C113" s="8"/>
      <c r="D113" s="8"/>
      <c r="E113" s="8"/>
      <c r="F113" s="8"/>
      <c r="G113" s="8"/>
      <c r="H113" s="8"/>
      <c r="I113" s="22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 x14ac:dyDescent="0.25">
      <c r="A114" s="23"/>
      <c r="B114" s="23"/>
      <c r="C114" s="8"/>
      <c r="D114" s="8"/>
      <c r="E114" s="8"/>
      <c r="F114" s="8"/>
      <c r="G114" s="8"/>
      <c r="H114" s="8"/>
      <c r="I114" s="22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 x14ac:dyDescent="0.25">
      <c r="A115" s="23"/>
      <c r="B115" s="23"/>
      <c r="C115" s="8"/>
      <c r="D115" s="8"/>
      <c r="E115" s="8"/>
      <c r="F115" s="8"/>
      <c r="G115" s="8"/>
      <c r="H115" s="8"/>
      <c r="I115" s="2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 x14ac:dyDescent="0.25">
      <c r="A116" s="23"/>
      <c r="B116" s="23"/>
      <c r="C116" s="8"/>
      <c r="D116" s="8"/>
      <c r="E116" s="8"/>
      <c r="F116" s="8"/>
      <c r="G116" s="8"/>
      <c r="H116" s="8"/>
      <c r="I116" s="2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46" x14ac:dyDescent="0.25">
      <c r="A117" s="23"/>
      <c r="B117" s="23"/>
      <c r="C117" s="8"/>
      <c r="D117" s="8"/>
      <c r="E117" s="8"/>
      <c r="F117" s="8"/>
      <c r="G117" s="8"/>
      <c r="H117" s="8"/>
      <c r="I117" s="22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 x14ac:dyDescent="0.25">
      <c r="A118" s="23"/>
      <c r="B118" s="23"/>
      <c r="C118" s="8"/>
      <c r="D118" s="8"/>
      <c r="E118" s="8"/>
      <c r="F118" s="8"/>
      <c r="G118" s="8"/>
      <c r="H118" s="8"/>
      <c r="I118" s="22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6" x14ac:dyDescent="0.25">
      <c r="A119" s="23"/>
      <c r="B119" s="23"/>
      <c r="C119" s="8"/>
      <c r="D119" s="8"/>
      <c r="E119" s="8"/>
      <c r="F119" s="8"/>
      <c r="G119" s="8"/>
      <c r="H119" s="8"/>
      <c r="I119" s="22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 x14ac:dyDescent="0.25">
      <c r="A120" s="23"/>
      <c r="B120" s="23"/>
      <c r="C120" s="8"/>
      <c r="D120" s="8"/>
      <c r="E120" s="8"/>
      <c r="F120" s="8"/>
      <c r="G120" s="8"/>
      <c r="H120" s="8"/>
      <c r="I120" s="2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:46" x14ac:dyDescent="0.25">
      <c r="A121" s="23"/>
      <c r="B121" s="23"/>
      <c r="C121" s="8"/>
      <c r="D121" s="8"/>
      <c r="E121" s="8"/>
      <c r="F121" s="8"/>
      <c r="G121" s="8"/>
      <c r="H121" s="8"/>
      <c r="I121" s="22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:46" x14ac:dyDescent="0.25">
      <c r="A122" s="23"/>
      <c r="B122" s="23"/>
      <c r="C122" s="8"/>
      <c r="D122" s="8"/>
      <c r="E122" s="8"/>
      <c r="F122" s="8"/>
      <c r="G122" s="8"/>
      <c r="H122" s="8"/>
      <c r="I122" s="22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:46" x14ac:dyDescent="0.25">
      <c r="A123" s="23"/>
      <c r="B123" s="23"/>
      <c r="C123" s="8"/>
      <c r="D123" s="8"/>
      <c r="E123" s="8"/>
      <c r="F123" s="8"/>
      <c r="G123" s="8"/>
      <c r="H123" s="8"/>
      <c r="I123" s="22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1:46" x14ac:dyDescent="0.25">
      <c r="A124" s="23"/>
      <c r="B124" s="23"/>
      <c r="C124" s="8"/>
      <c r="D124" s="8"/>
      <c r="E124" s="8"/>
      <c r="F124" s="8"/>
      <c r="G124" s="8"/>
      <c r="H124" s="8"/>
      <c r="I124" s="2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1:46" x14ac:dyDescent="0.25">
      <c r="A125" s="23"/>
      <c r="B125" s="23"/>
      <c r="C125" s="8"/>
      <c r="D125" s="8"/>
      <c r="E125" s="8"/>
      <c r="F125" s="8"/>
      <c r="G125" s="8"/>
      <c r="H125" s="8"/>
      <c r="I125" s="22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1:46" x14ac:dyDescent="0.25">
      <c r="A126" s="23"/>
      <c r="B126" s="23"/>
      <c r="C126" s="8"/>
      <c r="D126" s="8"/>
      <c r="E126" s="8"/>
      <c r="F126" s="8"/>
      <c r="G126" s="8"/>
      <c r="H126" s="8"/>
      <c r="I126" s="22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1:46" x14ac:dyDescent="0.25">
      <c r="A127" s="23"/>
      <c r="B127" s="23"/>
      <c r="C127" s="8"/>
      <c r="D127" s="8"/>
      <c r="E127" s="8"/>
      <c r="F127" s="8"/>
      <c r="G127" s="8"/>
      <c r="H127" s="8"/>
      <c r="I127" s="22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spans="1:46" x14ac:dyDescent="0.25">
      <c r="A128" s="23"/>
      <c r="B128" s="23"/>
      <c r="C128" s="8"/>
      <c r="D128" s="8"/>
      <c r="E128" s="8"/>
      <c r="F128" s="8"/>
      <c r="G128" s="8"/>
      <c r="H128" s="8"/>
      <c r="I128" s="22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spans="1:46" x14ac:dyDescent="0.25">
      <c r="A129" s="23"/>
      <c r="B129" s="23"/>
      <c r="C129" s="8"/>
      <c r="D129" s="8"/>
      <c r="E129" s="8"/>
      <c r="F129" s="8"/>
      <c r="G129" s="8"/>
      <c r="H129" s="8"/>
      <c r="I129" s="2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spans="1:46" x14ac:dyDescent="0.25">
      <c r="A130" s="23"/>
      <c r="B130" s="23"/>
      <c r="C130" s="8"/>
      <c r="D130" s="8"/>
      <c r="E130" s="8"/>
      <c r="F130" s="8"/>
      <c r="G130" s="8"/>
      <c r="H130" s="8"/>
      <c r="I130" s="22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spans="1:46" x14ac:dyDescent="0.25">
      <c r="A131" s="23"/>
      <c r="B131" s="23"/>
      <c r="C131" s="8"/>
      <c r="D131" s="8"/>
      <c r="E131" s="8"/>
      <c r="F131" s="8"/>
      <c r="G131" s="8"/>
      <c r="H131" s="8"/>
      <c r="I131" s="22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spans="1:46" x14ac:dyDescent="0.25">
      <c r="A132" s="23"/>
      <c r="B132" s="23"/>
      <c r="C132" s="8"/>
      <c r="D132" s="8"/>
      <c r="E132" s="8"/>
      <c r="F132" s="8"/>
      <c r="G132" s="8"/>
      <c r="H132" s="8"/>
      <c r="I132" s="22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spans="1:46" x14ac:dyDescent="0.25">
      <c r="A133" s="23"/>
      <c r="B133" s="23"/>
      <c r="C133" s="8"/>
      <c r="D133" s="8"/>
      <c r="E133" s="8"/>
      <c r="F133" s="8"/>
      <c r="G133" s="8"/>
      <c r="H133" s="8"/>
      <c r="I133" s="2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spans="1:46" x14ac:dyDescent="0.25">
      <c r="A134" s="23"/>
      <c r="B134" s="23"/>
      <c r="C134" s="8"/>
      <c r="D134" s="8"/>
      <c r="E134" s="8"/>
      <c r="F134" s="8"/>
      <c r="G134" s="8"/>
      <c r="H134" s="8"/>
      <c r="I134" s="22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1:46" x14ac:dyDescent="0.25">
      <c r="A135" s="23"/>
      <c r="B135" s="23"/>
      <c r="C135" s="8"/>
      <c r="D135" s="8"/>
      <c r="E135" s="8"/>
      <c r="F135" s="8"/>
      <c r="G135" s="8"/>
      <c r="H135" s="8"/>
      <c r="I135" s="22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spans="1:46" x14ac:dyDescent="0.25">
      <c r="A136" s="23"/>
      <c r="B136" s="23"/>
      <c r="C136" s="8"/>
      <c r="D136" s="8"/>
      <c r="E136" s="8"/>
      <c r="F136" s="8"/>
      <c r="G136" s="8"/>
      <c r="H136" s="8"/>
      <c r="I136" s="22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spans="1:46" x14ac:dyDescent="0.25">
      <c r="A137" s="23"/>
      <c r="B137" s="23"/>
      <c r="C137" s="8"/>
      <c r="D137" s="8"/>
      <c r="E137" s="8"/>
      <c r="F137" s="8"/>
      <c r="G137" s="8"/>
      <c r="H137" s="8"/>
      <c r="I137" s="22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spans="1:46" x14ac:dyDescent="0.25">
      <c r="A138" s="23"/>
      <c r="B138" s="23"/>
      <c r="C138" s="8"/>
      <c r="D138" s="8"/>
      <c r="E138" s="8"/>
      <c r="F138" s="8"/>
      <c r="G138" s="8"/>
      <c r="H138" s="8"/>
      <c r="I138" s="2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spans="1:46" x14ac:dyDescent="0.25">
      <c r="A139" s="23"/>
      <c r="B139" s="23"/>
      <c r="C139" s="8"/>
      <c r="D139" s="8"/>
      <c r="E139" s="8"/>
      <c r="F139" s="8"/>
      <c r="G139" s="8"/>
      <c r="H139" s="8"/>
      <c r="I139" s="22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1:46" x14ac:dyDescent="0.25">
      <c r="A140" s="23"/>
      <c r="B140" s="23"/>
      <c r="C140" s="8"/>
      <c r="D140" s="8"/>
      <c r="E140" s="8"/>
      <c r="F140" s="8"/>
      <c r="G140" s="8"/>
      <c r="H140" s="8"/>
      <c r="I140" s="22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1:46" x14ac:dyDescent="0.25">
      <c r="A141" s="23"/>
      <c r="B141" s="23"/>
      <c r="C141" s="8"/>
      <c r="D141" s="8"/>
      <c r="E141" s="8"/>
      <c r="F141" s="8"/>
      <c r="G141" s="8"/>
      <c r="H141" s="8"/>
      <c r="I141" s="22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1:46" x14ac:dyDescent="0.25">
      <c r="A142" s="23"/>
      <c r="B142" s="2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1:46" x14ac:dyDescent="0.25">
      <c r="A143" s="23"/>
      <c r="B143" s="2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1:46" x14ac:dyDescent="0.25">
      <c r="A144" s="23"/>
      <c r="B144" s="2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1:46" x14ac:dyDescent="0.25">
      <c r="A145" s="23"/>
      <c r="B145" s="2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spans="1:46" x14ac:dyDescent="0.25">
      <c r="A146" s="23"/>
      <c r="B146" s="2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spans="1:46" x14ac:dyDescent="0.25">
      <c r="A147" s="23"/>
      <c r="B147" s="2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spans="1:46" x14ac:dyDescent="0.25">
      <c r="A148" s="23"/>
      <c r="B148" s="2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spans="1:46" x14ac:dyDescent="0.25">
      <c r="A149" s="23"/>
      <c r="B149" s="2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1:46" x14ac:dyDescent="0.25">
      <c r="A150" s="23"/>
      <c r="B150" s="2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spans="1:46" x14ac:dyDescent="0.25">
      <c r="A151" s="23"/>
      <c r="B151" s="2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spans="1:46" x14ac:dyDescent="0.25">
      <c r="A152" s="23"/>
      <c r="B152" s="2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spans="1:46" x14ac:dyDescent="0.25">
      <c r="A153" s="23"/>
      <c r="B153" s="2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spans="1:46" x14ac:dyDescent="0.25">
      <c r="A154" s="23"/>
      <c r="B154" s="2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1:46" x14ac:dyDescent="0.25">
      <c r="A155" s="23"/>
      <c r="B155" s="2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spans="1:46" x14ac:dyDescent="0.25">
      <c r="A156" s="23"/>
      <c r="B156" s="2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spans="1:46" x14ac:dyDescent="0.25">
      <c r="A157" s="23"/>
      <c r="B157" s="2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spans="1:46" x14ac:dyDescent="0.25">
      <c r="A158" s="23"/>
      <c r="B158" s="2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spans="1:46" x14ac:dyDescent="0.25">
      <c r="A159" s="23"/>
      <c r="B159" s="2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46" x14ac:dyDescent="0.25">
      <c r="A160" s="23"/>
      <c r="B160" s="2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x14ac:dyDescent="0.25">
      <c r="A161" s="23"/>
      <c r="B161" s="2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spans="1:46" x14ac:dyDescent="0.25">
      <c r="A162" s="23"/>
      <c r="B162" s="2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 x14ac:dyDescent="0.25">
      <c r="A163" s="23"/>
      <c r="B163" s="2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x14ac:dyDescent="0.25">
      <c r="A164" s="23"/>
      <c r="B164" s="2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1:46" x14ac:dyDescent="0.25">
      <c r="A165" s="23"/>
      <c r="B165" s="2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spans="1:46" x14ac:dyDescent="0.25">
      <c r="A166" s="23"/>
      <c r="B166" s="2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spans="1:46" x14ac:dyDescent="0.25">
      <c r="A167" s="23"/>
      <c r="B167" s="2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spans="1:46" x14ac:dyDescent="0.25">
      <c r="A168" s="23"/>
      <c r="B168" s="2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spans="1:46" x14ac:dyDescent="0.25">
      <c r="A169" s="23"/>
      <c r="B169" s="23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spans="1:46" x14ac:dyDescent="0.25">
      <c r="A170" s="23"/>
      <c r="B170" s="23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spans="1:46" x14ac:dyDescent="0.25">
      <c r="A171" s="23"/>
      <c r="B171" s="2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spans="1:46" x14ac:dyDescent="0.25">
      <c r="A172" s="23"/>
      <c r="B172" s="2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1:46" x14ac:dyDescent="0.25">
      <c r="A173" s="23"/>
      <c r="B173" s="2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spans="1:46" x14ac:dyDescent="0.25">
      <c r="A174" s="23"/>
      <c r="B174" s="23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spans="1:46" x14ac:dyDescent="0.25">
      <c r="A175" s="23"/>
      <c r="B175" s="2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spans="1:46" x14ac:dyDescent="0.25">
      <c r="A176" s="23"/>
      <c r="B176" s="23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spans="1:46" x14ac:dyDescent="0.25">
      <c r="A177" s="23"/>
      <c r="B177" s="2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spans="1:46" x14ac:dyDescent="0.25">
      <c r="A178" s="23"/>
      <c r="B178" s="2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spans="1:46" x14ac:dyDescent="0.25">
      <c r="A179" s="23"/>
      <c r="B179" s="2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spans="1:46" x14ac:dyDescent="0.25">
      <c r="A180" s="23"/>
      <c r="B180" s="2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1:46" x14ac:dyDescent="0.25">
      <c r="A181" s="23"/>
      <c r="B181" s="2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spans="1:46" x14ac:dyDescent="0.25">
      <c r="A182" s="23"/>
      <c r="B182" s="23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spans="1:46" x14ac:dyDescent="0.25">
      <c r="A183" s="23"/>
      <c r="B183" s="23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spans="1:46" x14ac:dyDescent="0.25">
      <c r="A184" s="23"/>
      <c r="B184" s="2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spans="1:46" x14ac:dyDescent="0.25">
      <c r="A185" s="23"/>
      <c r="B185" s="2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 spans="1:46" x14ac:dyDescent="0.25">
      <c r="A186" s="23"/>
      <c r="B186" s="2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 spans="1:46" x14ac:dyDescent="0.25">
      <c r="A187" s="23"/>
      <c r="B187" s="2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spans="1:46" x14ac:dyDescent="0.25">
      <c r="A188" s="23"/>
      <c r="B188" s="2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 spans="1:46" x14ac:dyDescent="0.25">
      <c r="A189" s="23"/>
      <c r="B189" s="2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 spans="1:46" x14ac:dyDescent="0.25">
      <c r="A190" s="23"/>
      <c r="B190" s="2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 spans="1:46" x14ac:dyDescent="0.25">
      <c r="A191" s="23"/>
      <c r="B191" s="2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 spans="1:46" x14ac:dyDescent="0.25">
      <c r="A192" s="23"/>
      <c r="B192" s="2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 spans="1:46" x14ac:dyDescent="0.25">
      <c r="A193" s="23"/>
      <c r="B193" s="2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 spans="1:46" x14ac:dyDescent="0.25">
      <c r="A194" s="23"/>
      <c r="B194" s="2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 spans="1:46" x14ac:dyDescent="0.25">
      <c r="A195" s="23"/>
      <c r="B195" s="2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spans="1:46" x14ac:dyDescent="0.25">
      <c r="A196" s="23"/>
      <c r="B196" s="2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 spans="1:46" x14ac:dyDescent="0.25">
      <c r="A197" s="23"/>
      <c r="B197" s="2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 spans="1:46" x14ac:dyDescent="0.25">
      <c r="A198" s="23"/>
      <c r="B198" s="2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 spans="1:46" x14ac:dyDescent="0.25">
      <c r="A199" s="23"/>
      <c r="B199" s="2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 spans="1:46" x14ac:dyDescent="0.25">
      <c r="A200" s="23"/>
      <c r="B200" s="2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 spans="1:46" x14ac:dyDescent="0.25">
      <c r="A201" s="23"/>
      <c r="B201" s="2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 spans="1:46" x14ac:dyDescent="0.25">
      <c r="A202" s="23"/>
      <c r="B202" s="2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 spans="1:46" x14ac:dyDescent="0.25">
      <c r="A203" s="23"/>
      <c r="B203" s="2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 spans="1:46" x14ac:dyDescent="0.25">
      <c r="A204" s="23"/>
      <c r="B204" s="2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 spans="1:46" x14ac:dyDescent="0.25">
      <c r="A205" s="23"/>
      <c r="B205" s="2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 spans="1:46" x14ac:dyDescent="0.25">
      <c r="A206" s="23"/>
      <c r="B206" s="2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 spans="1:46" x14ac:dyDescent="0.25">
      <c r="A207" s="23"/>
      <c r="B207" s="2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 spans="1:46" x14ac:dyDescent="0.25">
      <c r="A208" s="23"/>
      <c r="B208" s="2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 spans="1:46" x14ac:dyDescent="0.25">
      <c r="A209" s="23"/>
      <c r="B209" s="2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 spans="1:46" x14ac:dyDescent="0.25">
      <c r="A210" s="23"/>
      <c r="B210" s="2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 spans="1:46" x14ac:dyDescent="0.25">
      <c r="A211" s="23"/>
      <c r="B211" s="2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 spans="1:46" x14ac:dyDescent="0.25">
      <c r="A212" s="23"/>
      <c r="B212" s="2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 spans="1:46" x14ac:dyDescent="0.25">
      <c r="A213" s="23"/>
      <c r="B213" s="23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 spans="1:46" x14ac:dyDescent="0.25">
      <c r="A214" s="23"/>
      <c r="B214" s="2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 spans="1:46" x14ac:dyDescent="0.25">
      <c r="A215" s="23"/>
      <c r="B215" s="23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 spans="1:46" x14ac:dyDescent="0.25">
      <c r="A216" s="23"/>
      <c r="B216" s="23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 spans="1:46" x14ac:dyDescent="0.25">
      <c r="A217" s="23"/>
      <c r="B217" s="23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 spans="1:46" x14ac:dyDescent="0.25">
      <c r="A218" s="23"/>
      <c r="B218" s="23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 spans="1:46" x14ac:dyDescent="0.25">
      <c r="A219" s="23"/>
      <c r="B219" s="23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 spans="1:46" x14ac:dyDescent="0.25">
      <c r="A220" s="23"/>
      <c r="B220" s="23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 spans="1:46" x14ac:dyDescent="0.25">
      <c r="A221" s="23"/>
      <c r="B221" s="23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 spans="1:46" x14ac:dyDescent="0.25">
      <c r="A222" s="23"/>
      <c r="B222" s="23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 spans="1:46" x14ac:dyDescent="0.25">
      <c r="A223" s="23"/>
      <c r="B223" s="23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 spans="1:46" x14ac:dyDescent="0.25">
      <c r="A224" s="23"/>
      <c r="B224" s="23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 spans="1:46" x14ac:dyDescent="0.25">
      <c r="A225" s="23"/>
      <c r="B225" s="23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 spans="1:46" x14ac:dyDescent="0.25">
      <c r="A226" s="23"/>
      <c r="B226" s="2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 spans="1:46" x14ac:dyDescent="0.25">
      <c r="A227" s="23"/>
      <c r="B227" s="23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 spans="1:46" x14ac:dyDescent="0.25">
      <c r="A228" s="23"/>
      <c r="B228" s="23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 spans="1:46" x14ac:dyDescent="0.25">
      <c r="A229" s="23"/>
      <c r="B229" s="23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 spans="1:46" x14ac:dyDescent="0.25">
      <c r="A230" s="23"/>
      <c r="B230" s="23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 spans="1:46" x14ac:dyDescent="0.25">
      <c r="A231" s="23"/>
      <c r="B231" s="23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 spans="1:46" x14ac:dyDescent="0.25">
      <c r="A232" s="23"/>
      <c r="B232" s="2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 spans="1:46" x14ac:dyDescent="0.25">
      <c r="A233" s="23"/>
      <c r="B233" s="23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 spans="1:46" x14ac:dyDescent="0.25">
      <c r="A234" s="23"/>
      <c r="B234" s="23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 spans="1:46" x14ac:dyDescent="0.25">
      <c r="A235" s="23"/>
      <c r="B235" s="23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 spans="1:46" x14ac:dyDescent="0.25">
      <c r="A236" s="23"/>
      <c r="B236" s="23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 spans="1:46" x14ac:dyDescent="0.25">
      <c r="A237" s="23"/>
      <c r="B237" s="23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 spans="1:46" x14ac:dyDescent="0.25">
      <c r="A238" s="23"/>
      <c r="B238" s="2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spans="1:46" x14ac:dyDescent="0.25">
      <c r="A239" s="23"/>
      <c r="B239" s="23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 spans="1:46" x14ac:dyDescent="0.25">
      <c r="A240" s="23"/>
      <c r="B240" s="23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 spans="1:46" x14ac:dyDescent="0.25">
      <c r="A241" s="23"/>
      <c r="B241" s="23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 spans="1:46" x14ac:dyDescent="0.25">
      <c r="A242" s="23"/>
      <c r="B242" s="23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 spans="1:46" x14ac:dyDescent="0.25">
      <c r="A243" s="23"/>
      <c r="B243" s="23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 spans="1:46" x14ac:dyDescent="0.25">
      <c r="A244" s="23"/>
      <c r="B244" s="23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 spans="1:46" x14ac:dyDescent="0.25">
      <c r="A245" s="23"/>
      <c r="B245" s="23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 spans="1:46" x14ac:dyDescent="0.25">
      <c r="A246" s="23"/>
      <c r="B246" s="23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 spans="1:46" x14ac:dyDescent="0.25">
      <c r="A247" s="23"/>
      <c r="B247" s="23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 spans="1:46" x14ac:dyDescent="0.25">
      <c r="A248" s="23"/>
      <c r="B248" s="23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 spans="1:46" x14ac:dyDescent="0.25">
      <c r="A249" s="23"/>
      <c r="B249" s="23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 spans="1:46" x14ac:dyDescent="0.25">
      <c r="A250" s="23"/>
      <c r="B250" s="23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 spans="1:46" x14ac:dyDescent="0.25">
      <c r="A251" s="23"/>
      <c r="B251" s="23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 spans="1:46" x14ac:dyDescent="0.25">
      <c r="A252" s="23"/>
      <c r="B252" s="23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 spans="1:46" x14ac:dyDescent="0.25">
      <c r="A253" s="23"/>
      <c r="B253" s="2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 spans="1:46" x14ac:dyDescent="0.25">
      <c r="A254" s="23"/>
      <c r="B254" s="23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 spans="1:46" x14ac:dyDescent="0.25">
      <c r="A255" s="23"/>
      <c r="B255" s="23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 spans="1:46" x14ac:dyDescent="0.25">
      <c r="A256" s="23"/>
      <c r="B256" s="23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 spans="1:46" x14ac:dyDescent="0.25">
      <c r="A257" s="23"/>
      <c r="B257" s="23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 spans="1:46" x14ac:dyDescent="0.25">
      <c r="A258" s="23"/>
      <c r="B258" s="2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 spans="1:46" x14ac:dyDescent="0.25">
      <c r="A259" s="23"/>
      <c r="B259" s="23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 spans="1:46" x14ac:dyDescent="0.25">
      <c r="A260" s="23"/>
      <c r="B260" s="23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 spans="1:46" x14ac:dyDescent="0.25">
      <c r="A261" s="23"/>
      <c r="B261" s="23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 spans="1:46" x14ac:dyDescent="0.25">
      <c r="A262" s="23"/>
      <c r="B262" s="23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 spans="1:46" x14ac:dyDescent="0.25">
      <c r="A263" s="23"/>
      <c r="B263" s="2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 spans="1:46" x14ac:dyDescent="0.25">
      <c r="A264" s="23"/>
      <c r="B264" s="23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 spans="1:46" x14ac:dyDescent="0.25">
      <c r="A265" s="23"/>
      <c r="B265" s="23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 spans="1:46" x14ac:dyDescent="0.25">
      <c r="A266" s="23"/>
      <c r="B266" s="23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 spans="1:46" x14ac:dyDescent="0.25">
      <c r="A267" s="23"/>
      <c r="B267" s="23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 spans="1:46" x14ac:dyDescent="0.25">
      <c r="A268" s="23"/>
      <c r="B268" s="23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 spans="1:46" x14ac:dyDescent="0.25">
      <c r="A269" s="23"/>
      <c r="B269" s="23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 spans="1:46" x14ac:dyDescent="0.25">
      <c r="A270" s="23"/>
      <c r="B270" s="23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 spans="1:46" x14ac:dyDescent="0.25">
      <c r="A271" s="23"/>
      <c r="B271" s="23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 spans="1:46" x14ac:dyDescent="0.25">
      <c r="A272" s="23"/>
      <c r="B272" s="2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 spans="1:46" x14ac:dyDescent="0.25">
      <c r="A273" s="23"/>
      <c r="B273" s="23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 spans="1:46" x14ac:dyDescent="0.25">
      <c r="A274" s="23"/>
      <c r="B274" s="2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 spans="1:46" x14ac:dyDescent="0.25">
      <c r="A275" s="23"/>
      <c r="B275" s="2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 spans="1:46" x14ac:dyDescent="0.25">
      <c r="A276" s="23"/>
      <c r="B276" s="23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 spans="1:46" x14ac:dyDescent="0.25">
      <c r="A277" s="23"/>
      <c r="B277" s="2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 spans="1:46" x14ac:dyDescent="0.25">
      <c r="A278" s="23"/>
      <c r="B278" s="23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 spans="1:46" x14ac:dyDescent="0.25">
      <c r="A279" s="23"/>
      <c r="B279" s="23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 spans="1:46" x14ac:dyDescent="0.25">
      <c r="A280" s="23"/>
      <c r="B280" s="23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 spans="1:46" x14ac:dyDescent="0.25">
      <c r="A281" s="23"/>
      <c r="B281" s="2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 spans="1:46" x14ac:dyDescent="0.25">
      <c r="A282" s="23"/>
      <c r="B282" s="23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 spans="1:46" x14ac:dyDescent="0.25">
      <c r="A283" s="23"/>
      <c r="B283" s="23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 spans="1:46" x14ac:dyDescent="0.25">
      <c r="A284" s="23"/>
      <c r="B284" s="23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 spans="1:46" x14ac:dyDescent="0.25">
      <c r="A285" s="23"/>
      <c r="B285" s="23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 spans="1:46" x14ac:dyDescent="0.25">
      <c r="A286" s="23"/>
      <c r="B286" s="23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 spans="1:46" x14ac:dyDescent="0.25">
      <c r="A287" s="23"/>
      <c r="B287" s="2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 spans="1:46" x14ac:dyDescent="0.25">
      <c r="A288" s="23"/>
      <c r="B288" s="23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 spans="1:46" x14ac:dyDescent="0.25">
      <c r="A289" s="23"/>
      <c r="B289" s="2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 spans="1:46" x14ac:dyDescent="0.25">
      <c r="A290" s="23"/>
      <c r="B290" s="23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 spans="1:46" x14ac:dyDescent="0.25">
      <c r="A291" s="23"/>
      <c r="B291" s="2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 spans="1:46" x14ac:dyDescent="0.2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x14ac:dyDescent="0.2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x14ac:dyDescent="0.2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x14ac:dyDescent="0.2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x14ac:dyDescent="0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x14ac:dyDescent="0.2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x14ac:dyDescent="0.2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x14ac:dyDescent="0.2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</sheetData>
  <mergeCells count="96">
    <mergeCell ref="A58:C58"/>
    <mergeCell ref="A59:C59"/>
    <mergeCell ref="A56:C56"/>
    <mergeCell ref="A55:C55"/>
    <mergeCell ref="D55:E55"/>
    <mergeCell ref="H55:I55"/>
    <mergeCell ref="A57:C57"/>
    <mergeCell ref="A52:C52"/>
    <mergeCell ref="D47:E47"/>
    <mergeCell ref="F47:G47"/>
    <mergeCell ref="H47:I47"/>
    <mergeCell ref="A48:C48"/>
    <mergeCell ref="A1:M1"/>
    <mergeCell ref="A2:I2"/>
    <mergeCell ref="J2:K13"/>
    <mergeCell ref="L2:M13"/>
    <mergeCell ref="A3:C3"/>
    <mergeCell ref="D3:I3"/>
    <mergeCell ref="A4:C5"/>
    <mergeCell ref="D4:F4"/>
    <mergeCell ref="G4:I4"/>
    <mergeCell ref="D5:F5"/>
    <mergeCell ref="G5:I5"/>
    <mergeCell ref="A6:C7"/>
    <mergeCell ref="D6:F6"/>
    <mergeCell ref="G6:I6"/>
    <mergeCell ref="D7:F7"/>
    <mergeCell ref="G7:I7"/>
    <mergeCell ref="A8:C10"/>
    <mergeCell ref="D8:F8"/>
    <mergeCell ref="G8:I8"/>
    <mergeCell ref="E9:F9"/>
    <mergeCell ref="H9:I9"/>
    <mergeCell ref="E10:F10"/>
    <mergeCell ref="H10:I10"/>
    <mergeCell ref="A14:B17"/>
    <mergeCell ref="J14:K17"/>
    <mergeCell ref="L14:M17"/>
    <mergeCell ref="A11:B13"/>
    <mergeCell ref="C11:C13"/>
    <mergeCell ref="D11:E12"/>
    <mergeCell ref="F11:I11"/>
    <mergeCell ref="F12:G12"/>
    <mergeCell ref="H12:I12"/>
    <mergeCell ref="A18:B21"/>
    <mergeCell ref="J18:K21"/>
    <mergeCell ref="L18:M21"/>
    <mergeCell ref="A22:B24"/>
    <mergeCell ref="J22:K24"/>
    <mergeCell ref="L22:M24"/>
    <mergeCell ref="A29:B32"/>
    <mergeCell ref="J29:K32"/>
    <mergeCell ref="L29:M32"/>
    <mergeCell ref="A25:B28"/>
    <mergeCell ref="J25:K28"/>
    <mergeCell ref="L25:M28"/>
    <mergeCell ref="J41:K42"/>
    <mergeCell ref="L41:M42"/>
    <mergeCell ref="A33:B36"/>
    <mergeCell ref="J33:K36"/>
    <mergeCell ref="L33:M36"/>
    <mergeCell ref="A37:B40"/>
    <mergeCell ref="J37:K40"/>
    <mergeCell ref="L37:M40"/>
    <mergeCell ref="A82:C82"/>
    <mergeCell ref="A83:C83"/>
    <mergeCell ref="A84:C84"/>
    <mergeCell ref="A41:B42"/>
    <mergeCell ref="A76:C76"/>
    <mergeCell ref="A77:C77"/>
    <mergeCell ref="A78:C78"/>
    <mergeCell ref="A79:C79"/>
    <mergeCell ref="A80:C80"/>
    <mergeCell ref="A74:C75"/>
    <mergeCell ref="A62:C63"/>
    <mergeCell ref="A64:C64"/>
    <mergeCell ref="A65:C65"/>
    <mergeCell ref="A66:C66"/>
    <mergeCell ref="A67:C67"/>
    <mergeCell ref="A68:C68"/>
    <mergeCell ref="D74:E75"/>
    <mergeCell ref="J43:K43"/>
    <mergeCell ref="L43:M43"/>
    <mergeCell ref="B44:C44"/>
    <mergeCell ref="A81:C81"/>
    <mergeCell ref="F74:G75"/>
    <mergeCell ref="H74:I75"/>
    <mergeCell ref="D62:E63"/>
    <mergeCell ref="F62:G63"/>
    <mergeCell ref="H62:I63"/>
    <mergeCell ref="A69:C69"/>
    <mergeCell ref="A47:C47"/>
    <mergeCell ref="A49:C49"/>
    <mergeCell ref="A50:C50"/>
    <mergeCell ref="A51:C51"/>
    <mergeCell ref="F55:G55"/>
  </mergeCells>
  <pageMargins left="0.7" right="0.7" top="0.75" bottom="0.75" header="0.3" footer="0.3"/>
  <pageSetup paperSize="9" scale="4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УОиДО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PavlyukUN</dc:creator>
  <cp:lastModifiedBy>Угрюмова Валентина Викторовна</cp:lastModifiedBy>
  <cp:lastPrinted>2019-11-05T09:49:11Z</cp:lastPrinted>
  <dcterms:created xsi:type="dcterms:W3CDTF">2014-11-12T03:03:16Z</dcterms:created>
  <dcterms:modified xsi:type="dcterms:W3CDTF">2019-11-21T09:20:21Z</dcterms:modified>
</cp:coreProperties>
</file>